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3" i="7" l="1"/>
  <c r="F83" i="7"/>
  <c r="J83" i="7"/>
  <c r="O83" i="7"/>
  <c r="E84" i="7"/>
  <c r="F84" i="7"/>
  <c r="J84" i="7"/>
  <c r="O84" i="7"/>
  <c r="E5" i="7"/>
  <c r="J5" i="7" s="1"/>
  <c r="F5" i="7"/>
  <c r="O5" i="7"/>
  <c r="E10" i="7"/>
  <c r="J10" i="7" s="1"/>
  <c r="F10" i="7"/>
  <c r="O10" i="7"/>
  <c r="E9" i="7"/>
  <c r="J9" i="7" s="1"/>
  <c r="F9" i="7"/>
  <c r="O9" i="7"/>
  <c r="E16" i="7"/>
  <c r="J16" i="7" s="1"/>
  <c r="F16" i="7"/>
  <c r="O16" i="7"/>
  <c r="O77" i="7"/>
  <c r="O78" i="7"/>
  <c r="O79" i="7"/>
  <c r="O80" i="7"/>
  <c r="O81" i="7"/>
  <c r="E74" i="7"/>
  <c r="E75" i="7"/>
  <c r="E76" i="7"/>
  <c r="E77" i="7"/>
  <c r="J77" i="7" s="1"/>
  <c r="E78" i="7"/>
  <c r="J78" i="7" s="1"/>
  <c r="E79" i="7"/>
  <c r="J79" i="7" s="1"/>
  <c r="E80" i="7"/>
  <c r="J80" i="7" s="1"/>
  <c r="E81" i="7"/>
  <c r="J81" i="7" s="1"/>
  <c r="E82" i="7"/>
  <c r="F74" i="7"/>
  <c r="F75" i="7"/>
  <c r="F76" i="7"/>
  <c r="F77" i="7"/>
  <c r="F78" i="7"/>
  <c r="F79" i="7"/>
  <c r="F80" i="7"/>
  <c r="F81" i="7"/>
  <c r="O73" i="7" l="1"/>
  <c r="O74" i="7"/>
  <c r="O75" i="7"/>
  <c r="O76" i="7"/>
  <c r="O82" i="7"/>
  <c r="F70" i="7"/>
  <c r="F71" i="7"/>
  <c r="F72" i="7"/>
  <c r="F73" i="7"/>
  <c r="F82" i="7"/>
  <c r="E73" i="7"/>
  <c r="J73" i="7" s="1"/>
  <c r="J74" i="7"/>
  <c r="J75" i="7"/>
  <c r="J76" i="7"/>
  <c r="J82" i="7"/>
  <c r="N90" i="7"/>
  <c r="B86" i="7"/>
  <c r="O85" i="7"/>
  <c r="F85" i="7"/>
  <c r="E85" i="7"/>
  <c r="J85" i="7" s="1"/>
  <c r="O72" i="7"/>
  <c r="E72" i="7"/>
  <c r="J72" i="7" s="1"/>
  <c r="O71" i="7"/>
  <c r="E71" i="7"/>
  <c r="J71" i="7" s="1"/>
  <c r="O70" i="7"/>
  <c r="E70" i="7"/>
  <c r="J70" i="7" s="1"/>
  <c r="O69" i="7"/>
  <c r="F69" i="7"/>
  <c r="E69" i="7"/>
  <c r="J69" i="7" s="1"/>
  <c r="O68" i="7"/>
  <c r="F68" i="7"/>
  <c r="E68" i="7"/>
  <c r="J68" i="7" s="1"/>
  <c r="O67" i="7"/>
  <c r="F67" i="7"/>
  <c r="E67" i="7"/>
  <c r="J67" i="7" s="1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B74" i="3"/>
  <c r="E86" i="7" l="1"/>
  <c r="E87" i="7"/>
  <c r="I84" i="7" l="1"/>
  <c r="I83" i="7"/>
  <c r="I10" i="7"/>
  <c r="I5" i="7"/>
  <c r="I16" i="7"/>
  <c r="I9" i="7"/>
  <c r="I80" i="7"/>
  <c r="I79" i="7"/>
  <c r="I78" i="7"/>
  <c r="I81" i="7"/>
  <c r="I74" i="7"/>
  <c r="I75" i="7"/>
  <c r="I76" i="7"/>
  <c r="I77" i="7"/>
  <c r="I82" i="7"/>
  <c r="L90" i="7"/>
  <c r="I72" i="7"/>
  <c r="I68" i="7"/>
  <c r="I64" i="7"/>
  <c r="I60" i="7"/>
  <c r="I56" i="7"/>
  <c r="I52" i="7"/>
  <c r="I48" i="7"/>
  <c r="I44" i="7"/>
  <c r="I40" i="7"/>
  <c r="I36" i="7"/>
  <c r="I32" i="7"/>
  <c r="I26" i="7"/>
  <c r="I22" i="7"/>
  <c r="I18" i="7"/>
  <c r="I14" i="7"/>
  <c r="I6" i="7"/>
  <c r="I2" i="7"/>
  <c r="I11" i="7"/>
  <c r="I85" i="7"/>
  <c r="I73" i="7"/>
  <c r="I69" i="7"/>
  <c r="I65" i="7"/>
  <c r="I61" i="7"/>
  <c r="I57" i="7"/>
  <c r="I53" i="7"/>
  <c r="I49" i="7"/>
  <c r="I45" i="7"/>
  <c r="I41" i="7"/>
  <c r="I37" i="7"/>
  <c r="I33" i="7"/>
  <c r="I29" i="7"/>
  <c r="I27" i="7"/>
  <c r="I23" i="7"/>
  <c r="I19" i="7"/>
  <c r="I15" i="7"/>
  <c r="G91" i="7"/>
  <c r="I70" i="7"/>
  <c r="I66" i="7"/>
  <c r="I62" i="7"/>
  <c r="I58" i="7"/>
  <c r="I54" i="7"/>
  <c r="I50" i="7"/>
  <c r="I46" i="7"/>
  <c r="I42" i="7"/>
  <c r="I38" i="7"/>
  <c r="I34" i="7"/>
  <c r="I30" i="7"/>
  <c r="I24" i="7"/>
  <c r="I8" i="7"/>
  <c r="I4" i="7"/>
  <c r="I13" i="7"/>
  <c r="I12" i="7"/>
  <c r="I3" i="7"/>
  <c r="I21" i="7"/>
  <c r="I71" i="7"/>
  <c r="I67" i="7"/>
  <c r="I63" i="7"/>
  <c r="I59" i="7"/>
  <c r="I55" i="7"/>
  <c r="I51" i="7"/>
  <c r="I47" i="7"/>
  <c r="I43" i="7"/>
  <c r="I39" i="7"/>
  <c r="I35" i="7"/>
  <c r="I31" i="7"/>
  <c r="I28" i="7"/>
  <c r="I25" i="7"/>
  <c r="G90" i="7"/>
  <c r="I20" i="7"/>
  <c r="I17" i="7"/>
  <c r="I7" i="7"/>
  <c r="G94" i="7"/>
  <c r="G97" i="7"/>
  <c r="G101" i="7" s="1"/>
  <c r="J90" i="7"/>
  <c r="K90" i="7" s="1"/>
  <c r="G95" i="7"/>
  <c r="G83" i="7" l="1"/>
  <c r="G84" i="7"/>
  <c r="H84" i="7"/>
  <c r="H83" i="7"/>
  <c r="G10" i="7"/>
  <c r="G5" i="7"/>
  <c r="H10" i="7"/>
  <c r="H5" i="7"/>
  <c r="G16" i="7"/>
  <c r="G9" i="7"/>
  <c r="H16" i="7"/>
  <c r="H9" i="7"/>
  <c r="G78" i="7"/>
  <c r="G81" i="7"/>
  <c r="G80" i="7"/>
  <c r="G79" i="7"/>
  <c r="H79" i="7"/>
  <c r="H78" i="7"/>
  <c r="H81" i="7"/>
  <c r="H80" i="7"/>
  <c r="H75" i="7"/>
  <c r="H76" i="7"/>
  <c r="H73" i="7"/>
  <c r="H77" i="7"/>
  <c r="H82" i="7"/>
  <c r="H74" i="7"/>
  <c r="G75" i="7"/>
  <c r="G72" i="7"/>
  <c r="G76" i="7"/>
  <c r="G73" i="7"/>
  <c r="G77" i="7"/>
  <c r="G82" i="7"/>
  <c r="G74" i="7"/>
  <c r="G105" i="7"/>
  <c r="H71" i="7"/>
  <c r="H67" i="7"/>
  <c r="H63" i="7"/>
  <c r="H59" i="7"/>
  <c r="H55" i="7"/>
  <c r="H51" i="7"/>
  <c r="H47" i="7"/>
  <c r="H43" i="7"/>
  <c r="H39" i="7"/>
  <c r="H35" i="7"/>
  <c r="H31" i="7"/>
  <c r="H28" i="7"/>
  <c r="H25" i="7"/>
  <c r="H21" i="7"/>
  <c r="H17" i="7"/>
  <c r="H13" i="7"/>
  <c r="H72" i="7"/>
  <c r="H68" i="7"/>
  <c r="H64" i="7"/>
  <c r="H60" i="7"/>
  <c r="H56" i="7"/>
  <c r="H52" i="7"/>
  <c r="H48" i="7"/>
  <c r="H44" i="7"/>
  <c r="H40" i="7"/>
  <c r="H36" i="7"/>
  <c r="H32" i="7"/>
  <c r="H26" i="7"/>
  <c r="H22" i="7"/>
  <c r="H18" i="7"/>
  <c r="H14" i="7"/>
  <c r="H85" i="7"/>
  <c r="H69" i="7"/>
  <c r="H65" i="7"/>
  <c r="H61" i="7"/>
  <c r="H57" i="7"/>
  <c r="H53" i="7"/>
  <c r="H49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70" i="7"/>
  <c r="H66" i="7"/>
  <c r="H62" i="7"/>
  <c r="H58" i="7"/>
  <c r="H54" i="7"/>
  <c r="H50" i="7"/>
  <c r="H46" i="7"/>
  <c r="H42" i="7"/>
  <c r="H38" i="7"/>
  <c r="H34" i="7"/>
  <c r="H30" i="7"/>
  <c r="H24" i="7"/>
  <c r="G106" i="7"/>
  <c r="H6" i="7"/>
  <c r="H2" i="7"/>
  <c r="H4" i="7"/>
  <c r="H12" i="7"/>
  <c r="G100" i="7"/>
  <c r="G70" i="7"/>
  <c r="G66" i="7"/>
  <c r="G62" i="7"/>
  <c r="G58" i="7"/>
  <c r="G54" i="7"/>
  <c r="G50" i="7"/>
  <c r="G46" i="7"/>
  <c r="G42" i="7"/>
  <c r="G38" i="7"/>
  <c r="G34" i="7"/>
  <c r="G30" i="7"/>
  <c r="G24" i="7"/>
  <c r="G20" i="7"/>
  <c r="G12" i="7"/>
  <c r="G8" i="7"/>
  <c r="G4" i="7"/>
  <c r="G13" i="7"/>
  <c r="G104" i="7"/>
  <c r="P93" i="7"/>
  <c r="G71" i="7"/>
  <c r="G67" i="7"/>
  <c r="G63" i="7"/>
  <c r="G59" i="7"/>
  <c r="G55" i="7"/>
  <c r="G51" i="7"/>
  <c r="G47" i="7"/>
  <c r="G43" i="7"/>
  <c r="G39" i="7"/>
  <c r="G35" i="7"/>
  <c r="G31" i="7"/>
  <c r="G28" i="7"/>
  <c r="G25" i="7"/>
  <c r="G21" i="7"/>
  <c r="G17" i="7"/>
  <c r="G103" i="7"/>
  <c r="G68" i="7"/>
  <c r="G64" i="7"/>
  <c r="G60" i="7"/>
  <c r="G56" i="7"/>
  <c r="G52" i="7"/>
  <c r="G48" i="7"/>
  <c r="G44" i="7"/>
  <c r="G40" i="7"/>
  <c r="G36" i="7"/>
  <c r="G32" i="7"/>
  <c r="G26" i="7"/>
  <c r="G6" i="7"/>
  <c r="G2" i="7"/>
  <c r="G85" i="7"/>
  <c r="G69" i="7"/>
  <c r="G65" i="7"/>
  <c r="G61" i="7"/>
  <c r="G57" i="7"/>
  <c r="G53" i="7"/>
  <c r="G49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99" i="7"/>
  <c r="O64" i="3"/>
  <c r="O65" i="3"/>
  <c r="O66" i="3"/>
  <c r="O67" i="3"/>
  <c r="O68" i="3"/>
  <c r="O69" i="3"/>
  <c r="O70" i="3"/>
  <c r="O71" i="3"/>
  <c r="O72" i="3"/>
  <c r="O73" i="3"/>
  <c r="F66" i="3"/>
  <c r="F67" i="3"/>
  <c r="F68" i="3"/>
  <c r="F69" i="3"/>
  <c r="F70" i="3"/>
  <c r="E65" i="3"/>
  <c r="J65" i="3" s="1"/>
  <c r="E66" i="3"/>
  <c r="J66" i="3" s="1"/>
  <c r="E67" i="3"/>
  <c r="J67" i="3" s="1"/>
  <c r="E68" i="3"/>
  <c r="J68" i="3" s="1"/>
  <c r="E69" i="3"/>
  <c r="J69" i="3" s="1"/>
  <c r="E70" i="3"/>
  <c r="J70" i="3" s="1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F57" i="3"/>
  <c r="F58" i="3"/>
  <c r="F59" i="3"/>
  <c r="F60" i="3"/>
  <c r="F61" i="3"/>
  <c r="F62" i="3"/>
  <c r="F63" i="3"/>
  <c r="F64" i="3"/>
  <c r="F65" i="3"/>
  <c r="F71" i="3"/>
  <c r="F72" i="3"/>
  <c r="F73" i="3"/>
  <c r="F56" i="3"/>
  <c r="E52" i="3"/>
  <c r="E53" i="3"/>
  <c r="E54" i="3"/>
  <c r="E55" i="3"/>
  <c r="E56" i="3"/>
  <c r="J56" i="3" s="1"/>
  <c r="E57" i="3"/>
  <c r="J57" i="3" s="1"/>
  <c r="E58" i="3"/>
  <c r="J58" i="3" s="1"/>
  <c r="E59" i="3"/>
  <c r="J59" i="3" s="1"/>
  <c r="E60" i="3"/>
  <c r="J60" i="3" s="1"/>
  <c r="E61" i="3"/>
  <c r="J61" i="3" s="1"/>
  <c r="E62" i="3"/>
  <c r="J62" i="3" s="1"/>
  <c r="E63" i="3"/>
  <c r="J63" i="3" s="1"/>
  <c r="E64" i="3"/>
  <c r="J64" i="3" s="1"/>
  <c r="E71" i="3"/>
  <c r="J71" i="3" s="1"/>
  <c r="E72" i="3"/>
  <c r="J72" i="3" s="1"/>
  <c r="E73" i="3"/>
  <c r="J73" i="3" s="1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J38" i="3" s="1"/>
  <c r="E39" i="3"/>
  <c r="J39" i="3" s="1"/>
  <c r="E40" i="3"/>
  <c r="J40" i="3" s="1"/>
  <c r="E41" i="3"/>
  <c r="J41" i="3" s="1"/>
  <c r="E42" i="3"/>
  <c r="J42" i="3" s="1"/>
  <c r="E43" i="3"/>
  <c r="J43" i="3" s="1"/>
  <c r="E44" i="3"/>
  <c r="J44" i="3" s="1"/>
  <c r="E45" i="3"/>
  <c r="E46" i="3"/>
  <c r="E47" i="3"/>
  <c r="E48" i="3"/>
  <c r="E49" i="3"/>
  <c r="E50" i="3"/>
  <c r="E51" i="3"/>
  <c r="E75" i="3" l="1"/>
  <c r="E74" i="3"/>
  <c r="G85" i="3" l="1"/>
  <c r="G88" i="3" s="1"/>
  <c r="G82" i="3"/>
  <c r="G83" i="3"/>
  <c r="I69" i="3"/>
  <c r="I66" i="3"/>
  <c r="I70" i="3"/>
  <c r="I68" i="3"/>
  <c r="I67" i="3"/>
  <c r="I71" i="3"/>
  <c r="I62" i="3"/>
  <c r="I72" i="3"/>
  <c r="I59" i="3"/>
  <c r="I63" i="3"/>
  <c r="I73" i="3"/>
  <c r="I60" i="3"/>
  <c r="I64" i="3"/>
  <c r="I61" i="3"/>
  <c r="I65" i="3"/>
  <c r="I58" i="3"/>
  <c r="I57" i="3"/>
  <c r="I56" i="3"/>
  <c r="G79" i="3"/>
  <c r="G78" i="3"/>
  <c r="J7" i="3"/>
  <c r="J9" i="3"/>
  <c r="J11" i="3"/>
  <c r="J14" i="3"/>
  <c r="J15" i="3"/>
  <c r="J18" i="3"/>
  <c r="J20" i="3"/>
  <c r="J21" i="3"/>
  <c r="J22" i="3"/>
  <c r="J25" i="3"/>
  <c r="J26" i="3"/>
  <c r="J27" i="3"/>
  <c r="J29" i="3"/>
  <c r="J31" i="3"/>
  <c r="J33" i="3"/>
  <c r="J34" i="3"/>
  <c r="J36" i="3"/>
  <c r="J37" i="3"/>
  <c r="J47" i="3"/>
  <c r="J48" i="3"/>
  <c r="J51" i="3"/>
  <c r="J54" i="3"/>
  <c r="J3" i="3"/>
  <c r="J5" i="3"/>
  <c r="J6" i="3"/>
  <c r="J8" i="3"/>
  <c r="J10" i="3"/>
  <c r="J12" i="3"/>
  <c r="J13" i="3"/>
  <c r="J16" i="3"/>
  <c r="J17" i="3"/>
  <c r="J19" i="3"/>
  <c r="J23" i="3"/>
  <c r="J24" i="3"/>
  <c r="J28" i="3"/>
  <c r="J30" i="3"/>
  <c r="J32" i="3"/>
  <c r="J35" i="3"/>
  <c r="J45" i="3"/>
  <c r="J46" i="3"/>
  <c r="J49" i="3"/>
  <c r="J50" i="3"/>
  <c r="J52" i="3"/>
  <c r="J53" i="3"/>
  <c r="J55" i="3"/>
  <c r="J2" i="3"/>
  <c r="N78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87" i="3" l="1"/>
  <c r="G70" i="3"/>
  <c r="G67" i="3"/>
  <c r="G71" i="3"/>
  <c r="G68" i="3"/>
  <c r="G69" i="3"/>
  <c r="H67" i="3"/>
  <c r="H71" i="3"/>
  <c r="H68" i="3"/>
  <c r="H70" i="3"/>
  <c r="H69" i="3"/>
  <c r="H66" i="3"/>
  <c r="P81" i="3"/>
  <c r="H58" i="3"/>
  <c r="H62" i="3"/>
  <c r="H72" i="3"/>
  <c r="H59" i="3"/>
  <c r="H73" i="3"/>
  <c r="H60" i="3"/>
  <c r="H64" i="3"/>
  <c r="H63" i="3"/>
  <c r="H61" i="3"/>
  <c r="H65" i="3"/>
  <c r="G57" i="3"/>
  <c r="G61" i="3"/>
  <c r="G65" i="3"/>
  <c r="G62" i="3"/>
  <c r="G66" i="3"/>
  <c r="G72" i="3"/>
  <c r="G58" i="3"/>
  <c r="G59" i="3"/>
  <c r="G63" i="3"/>
  <c r="G73" i="3"/>
  <c r="G56" i="3"/>
  <c r="G60" i="3"/>
  <c r="G64" i="3"/>
  <c r="H56" i="3"/>
  <c r="H57" i="3"/>
  <c r="G2" i="3"/>
  <c r="G89" i="3"/>
  <c r="J4" i="3"/>
  <c r="L78" i="3" l="1"/>
  <c r="I2" i="3"/>
  <c r="I44" i="3"/>
  <c r="I41" i="3"/>
  <c r="I37" i="3"/>
  <c r="I21" i="3"/>
  <c r="I4" i="3"/>
  <c r="I55" i="3"/>
  <c r="I49" i="3"/>
  <c r="I45" i="3"/>
  <c r="I47" i="3"/>
  <c r="I43" i="3"/>
  <c r="I40" i="3"/>
  <c r="I36" i="3"/>
  <c r="I33" i="3"/>
  <c r="I29" i="3"/>
  <c r="I25" i="3"/>
  <c r="I20" i="3"/>
  <c r="I15" i="3"/>
  <c r="I12" i="3"/>
  <c r="I54" i="3"/>
  <c r="I51" i="3"/>
  <c r="I48" i="3"/>
  <c r="I34" i="3"/>
  <c r="I31" i="3"/>
  <c r="I26" i="3"/>
  <c r="I18" i="3"/>
  <c r="I9" i="3"/>
  <c r="I7" i="3"/>
  <c r="I6" i="3"/>
  <c r="I5" i="3"/>
  <c r="I3" i="3"/>
  <c r="I52" i="3"/>
  <c r="I38" i="3"/>
  <c r="I32" i="3"/>
  <c r="I30" i="3"/>
  <c r="I27" i="3"/>
  <c r="I22" i="3"/>
  <c r="I53" i="3"/>
  <c r="I46" i="3"/>
  <c r="I39" i="3"/>
  <c r="I28" i="3"/>
  <c r="I23" i="3"/>
  <c r="I16" i="3"/>
  <c r="I13" i="3"/>
  <c r="I10" i="3"/>
  <c r="I8" i="3"/>
  <c r="I50" i="3"/>
  <c r="I42" i="3"/>
  <c r="I35" i="3"/>
  <c r="I24" i="3"/>
  <c r="I19" i="3"/>
  <c r="I17" i="3"/>
  <c r="I14" i="3"/>
  <c r="I11" i="3"/>
  <c r="J78" i="3"/>
  <c r="K78" i="3" s="1"/>
  <c r="H2" i="3" l="1"/>
  <c r="G94" i="3"/>
  <c r="G93" i="3"/>
  <c r="H33" i="3"/>
  <c r="H29" i="3"/>
  <c r="H25" i="3"/>
  <c r="H51" i="3"/>
  <c r="H41" i="3"/>
  <c r="H37" i="3"/>
  <c r="H31" i="3"/>
  <c r="H26" i="3"/>
  <c r="H21" i="3"/>
  <c r="H53" i="3"/>
  <c r="H50" i="3"/>
  <c r="H46" i="3"/>
  <c r="H42" i="3"/>
  <c r="H39" i="3"/>
  <c r="H35" i="3"/>
  <c r="H28" i="3"/>
  <c r="H24" i="3"/>
  <c r="H23" i="3"/>
  <c r="H19" i="3"/>
  <c r="H17" i="3"/>
  <c r="H14" i="3"/>
  <c r="H11" i="3"/>
  <c r="H47" i="3"/>
  <c r="H43" i="3"/>
  <c r="H40" i="3"/>
  <c r="H36" i="3"/>
  <c r="H20" i="3"/>
  <c r="H15" i="3"/>
  <c r="H12" i="3"/>
  <c r="H54" i="3"/>
  <c r="H48" i="3"/>
  <c r="H44" i="3"/>
  <c r="H34" i="3"/>
  <c r="H55" i="3"/>
  <c r="H49" i="3"/>
  <c r="H30" i="3"/>
  <c r="H5" i="3"/>
  <c r="H7" i="3"/>
  <c r="H4" i="3"/>
  <c r="H16" i="3"/>
  <c r="H13" i="3"/>
  <c r="H10" i="3"/>
  <c r="H8" i="3"/>
  <c r="H6" i="3"/>
  <c r="H52" i="3"/>
  <c r="H45" i="3"/>
  <c r="H38" i="3"/>
  <c r="H32" i="3"/>
  <c r="H27" i="3"/>
  <c r="H22" i="3"/>
  <c r="H3" i="3"/>
  <c r="H18" i="3"/>
  <c r="H9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92" i="3"/>
  <c r="G7" i="3"/>
  <c r="G4" i="3"/>
  <c r="G5" i="3"/>
  <c r="G91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<sst xmlns="http://schemas.openxmlformats.org/spreadsheetml/2006/main" count="56" uniqueCount="26">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</sst>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models'!$D$2:$D$73</c:f>
              <c:numCache>
                <c:formatCode>General</c:formatCode>
                <c:ptCount val="72"/>
                <c:pt idx="0">
                  <c:v>17630.607422000001</c:v>
                </c:pt>
                <c:pt idx="1">
                  <c:v>17707.832031000002</c:v>
                </c:pt>
                <c:pt idx="2">
                  <c:v>17717.119140999999</c:v>
                </c:pt>
                <c:pt idx="3">
                  <c:v>17718.902343999998</c:v>
                </c:pt>
                <c:pt idx="4">
                  <c:v>17698.292968999998</c:v>
                </c:pt>
                <c:pt idx="5">
                  <c:v>17692.228515999999</c:v>
                </c:pt>
                <c:pt idx="6">
                  <c:v>17602.814452999999</c:v>
                </c:pt>
                <c:pt idx="7">
                  <c:v>12923.924805000001</c:v>
                </c:pt>
                <c:pt idx="8">
                  <c:v>12891.670898</c:v>
                </c:pt>
                <c:pt idx="9">
                  <c:v>12968.177734000001</c:v>
                </c:pt>
                <c:pt idx="10">
                  <c:v>12984.653319999999</c:v>
                </c:pt>
                <c:pt idx="11">
                  <c:v>12972.145508</c:v>
                </c:pt>
                <c:pt idx="12">
                  <c:v>12932.953125</c:v>
                </c:pt>
                <c:pt idx="13">
                  <c:v>12958.118164</c:v>
                </c:pt>
                <c:pt idx="14">
                  <c:v>13003.566406</c:v>
                </c:pt>
                <c:pt idx="15">
                  <c:v>10567.59375</c:v>
                </c:pt>
                <c:pt idx="16">
                  <c:v>10599.790039</c:v>
                </c:pt>
                <c:pt idx="17">
                  <c:v>10593.118164</c:v>
                </c:pt>
                <c:pt idx="18">
                  <c:v>10574.986328000001</c:v>
                </c:pt>
                <c:pt idx="19">
                  <c:v>10589.525390999999</c:v>
                </c:pt>
                <c:pt idx="20">
                  <c:v>10564.035156</c:v>
                </c:pt>
                <c:pt idx="21">
                  <c:v>17084.259765999999</c:v>
                </c:pt>
                <c:pt idx="22">
                  <c:v>16997.203125</c:v>
                </c:pt>
                <c:pt idx="23">
                  <c:v>17067.478515999999</c:v>
                </c:pt>
                <c:pt idx="24">
                  <c:v>16952.46875</c:v>
                </c:pt>
                <c:pt idx="25">
                  <c:v>17036.490234000001</c:v>
                </c:pt>
                <c:pt idx="26">
                  <c:v>17642.121093999998</c:v>
                </c:pt>
                <c:pt idx="27">
                  <c:v>17685.779297000001</c:v>
                </c:pt>
                <c:pt idx="28">
                  <c:v>17665.154297000001</c:v>
                </c:pt>
                <c:pt idx="29">
                  <c:v>17659.980468999998</c:v>
                </c:pt>
                <c:pt idx="30">
                  <c:v>17661.195313</c:v>
                </c:pt>
                <c:pt idx="31">
                  <c:v>13041.461914</c:v>
                </c:pt>
                <c:pt idx="32">
                  <c:v>13007.342773</c:v>
                </c:pt>
                <c:pt idx="33">
                  <c:v>13050.086914</c:v>
                </c:pt>
                <c:pt idx="34">
                  <c:v>13000.219727</c:v>
                </c:pt>
                <c:pt idx="35">
                  <c:v>12976.340819999999</c:v>
                </c:pt>
                <c:pt idx="36">
                  <c:v>12987.255859000001</c:v>
                </c:pt>
                <c:pt idx="37">
                  <c:v>13041.150390999999</c:v>
                </c:pt>
                <c:pt idx="38">
                  <c:v>13048.333984000001</c:v>
                </c:pt>
                <c:pt idx="39">
                  <c:v>13021.199219</c:v>
                </c:pt>
                <c:pt idx="40">
                  <c:v>13059.859375</c:v>
                </c:pt>
                <c:pt idx="41">
                  <c:v>13093.320313</c:v>
                </c:pt>
                <c:pt idx="42">
                  <c:v>13088.96875</c:v>
                </c:pt>
                <c:pt idx="43">
                  <c:v>13052.395508</c:v>
                </c:pt>
                <c:pt idx="44">
                  <c:v>13052.171875</c:v>
                </c:pt>
                <c:pt idx="45">
                  <c:v>13052.707031</c:v>
                </c:pt>
                <c:pt idx="46">
                  <c:v>13103.319336</c:v>
                </c:pt>
                <c:pt idx="47">
                  <c:v>13074.487305000001</c:v>
                </c:pt>
                <c:pt idx="48">
                  <c:v>8228.1064449999994</c:v>
                </c:pt>
                <c:pt idx="49">
                  <c:v>8224.6953130000002</c:v>
                </c:pt>
                <c:pt idx="50">
                  <c:v>8255.9501949999994</c:v>
                </c:pt>
                <c:pt idx="51">
                  <c:v>8231.3417969999991</c:v>
                </c:pt>
                <c:pt idx="52">
                  <c:v>8238.9921880000002</c:v>
                </c:pt>
                <c:pt idx="53">
                  <c:v>8247.1953130000002</c:v>
                </c:pt>
                <c:pt idx="54">
                  <c:v>8258.8154300000006</c:v>
                </c:pt>
                <c:pt idx="55">
                  <c:v>8274.8291019999997</c:v>
                </c:pt>
                <c:pt idx="56">
                  <c:v>8248.2802730000003</c:v>
                </c:pt>
                <c:pt idx="57">
                  <c:v>8495.5117190000001</c:v>
                </c:pt>
                <c:pt idx="58">
                  <c:v>8514.2216800000006</c:v>
                </c:pt>
                <c:pt idx="59">
                  <c:v>8513.0478519999997</c:v>
                </c:pt>
                <c:pt idx="60">
                  <c:v>8511.015625</c:v>
                </c:pt>
                <c:pt idx="61">
                  <c:v>8504.8095699999994</c:v>
                </c:pt>
                <c:pt idx="62">
                  <c:v>8499.3730469999991</c:v>
                </c:pt>
                <c:pt idx="63">
                  <c:v>8487.2001949999994</c:v>
                </c:pt>
                <c:pt idx="64">
                  <c:v>8478.7783199999994</c:v>
                </c:pt>
                <c:pt idx="65">
                  <c:v>6934.3378910000001</c:v>
                </c:pt>
                <c:pt idx="66">
                  <c:v>6974.2783200000003</c:v>
                </c:pt>
                <c:pt idx="67">
                  <c:v>6916.3232420000004</c:v>
                </c:pt>
                <c:pt idx="68">
                  <c:v>6932.404297</c:v>
                </c:pt>
                <c:pt idx="69">
                  <c:v>6936.3237300000001</c:v>
                </c:pt>
                <c:pt idx="70">
                  <c:v>6992.7236329999996</c:v>
                </c:pt>
                <c:pt idx="71">
                  <c:v>6977.9399409999996</c:v>
                </c:pt>
              </c:numCache>
            </c:numRef>
          </c:xVal>
          <c:yVal>
            <c:numRef>
              <c:f>' 10 models'!$C$2:$C$73</c:f>
              <c:numCache>
                <c:formatCode>General</c:formatCode>
                <c:ptCount val="72"/>
                <c:pt idx="0">
                  <c:v>17580.193359000001</c:v>
                </c:pt>
                <c:pt idx="1">
                  <c:v>17625.787109000001</c:v>
                </c:pt>
                <c:pt idx="2">
                  <c:v>17618.816406000002</c:v>
                </c:pt>
                <c:pt idx="3">
                  <c:v>17632.705077999999</c:v>
                </c:pt>
                <c:pt idx="4">
                  <c:v>17634.521484000001</c:v>
                </c:pt>
                <c:pt idx="5">
                  <c:v>17638.830077999999</c:v>
                </c:pt>
                <c:pt idx="6">
                  <c:v>17618.515625</c:v>
                </c:pt>
                <c:pt idx="7">
                  <c:v>12809.346680000001</c:v>
                </c:pt>
                <c:pt idx="8">
                  <c:v>12838.231444999999</c:v>
                </c:pt>
                <c:pt idx="9">
                  <c:v>12831.087890999999</c:v>
                </c:pt>
                <c:pt idx="10">
                  <c:v>12833.404296999999</c:v>
                </c:pt>
                <c:pt idx="11">
                  <c:v>12808.702148</c:v>
                </c:pt>
                <c:pt idx="12">
                  <c:v>12836.072265999999</c:v>
                </c:pt>
                <c:pt idx="13">
                  <c:v>12812.208984000001</c:v>
                </c:pt>
                <c:pt idx="14">
                  <c:v>12820.752930000001</c:v>
                </c:pt>
                <c:pt idx="15">
                  <c:v>10460.797852</c:v>
                </c:pt>
                <c:pt idx="16">
                  <c:v>10467.330078000001</c:v>
                </c:pt>
                <c:pt idx="17">
                  <c:v>10460.126953000001</c:v>
                </c:pt>
                <c:pt idx="18">
                  <c:v>10466.166015999999</c:v>
                </c:pt>
                <c:pt idx="19">
                  <c:v>10464.197265999999</c:v>
                </c:pt>
                <c:pt idx="20">
                  <c:v>10467.225586</c:v>
                </c:pt>
                <c:pt idx="21">
                  <c:v>16911.886718999998</c:v>
                </c:pt>
                <c:pt idx="22">
                  <c:v>16893.359375</c:v>
                </c:pt>
                <c:pt idx="23">
                  <c:v>16915.001952999999</c:v>
                </c:pt>
                <c:pt idx="24">
                  <c:v>16875.427734000001</c:v>
                </c:pt>
                <c:pt idx="25">
                  <c:v>16867.171875</c:v>
                </c:pt>
                <c:pt idx="26">
                  <c:v>17548.023438</c:v>
                </c:pt>
                <c:pt idx="27">
                  <c:v>17542.9375</c:v>
                </c:pt>
                <c:pt idx="28">
                  <c:v>17553.167968999998</c:v>
                </c:pt>
                <c:pt idx="29">
                  <c:v>17546.546875</c:v>
                </c:pt>
                <c:pt idx="30">
                  <c:v>17541.583984000001</c:v>
                </c:pt>
                <c:pt idx="31">
                  <c:v>12913.194336</c:v>
                </c:pt>
                <c:pt idx="32">
                  <c:v>12883.460938</c:v>
                </c:pt>
                <c:pt idx="33">
                  <c:v>12885.061523</c:v>
                </c:pt>
                <c:pt idx="34">
                  <c:v>12911.648438</c:v>
                </c:pt>
                <c:pt idx="35">
                  <c:v>12902.693359000001</c:v>
                </c:pt>
                <c:pt idx="36">
                  <c:v>12905.492188</c:v>
                </c:pt>
                <c:pt idx="37">
                  <c:v>12902.793944999999</c:v>
                </c:pt>
                <c:pt idx="38">
                  <c:v>12879.499023</c:v>
                </c:pt>
                <c:pt idx="39">
                  <c:v>12879.120117</c:v>
                </c:pt>
                <c:pt idx="40">
                  <c:v>12957.054688</c:v>
                </c:pt>
                <c:pt idx="41">
                  <c:v>12981.594727</c:v>
                </c:pt>
                <c:pt idx="42">
                  <c:v>12980.721680000001</c:v>
                </c:pt>
                <c:pt idx="43">
                  <c:v>12950.128906</c:v>
                </c:pt>
                <c:pt idx="44">
                  <c:v>12953.131836</c:v>
                </c:pt>
                <c:pt idx="45">
                  <c:v>12982.246094</c:v>
                </c:pt>
                <c:pt idx="46">
                  <c:v>12938.605469</c:v>
                </c:pt>
                <c:pt idx="47">
                  <c:v>12947.617188</c:v>
                </c:pt>
                <c:pt idx="48">
                  <c:v>8107.9248049999997</c:v>
                </c:pt>
                <c:pt idx="49">
                  <c:v>8107.1088870000003</c:v>
                </c:pt>
                <c:pt idx="50">
                  <c:v>8109.9086909999996</c:v>
                </c:pt>
                <c:pt idx="51">
                  <c:v>8123.7524409999996</c:v>
                </c:pt>
                <c:pt idx="52">
                  <c:v>8116.7456050000001</c:v>
                </c:pt>
                <c:pt idx="53">
                  <c:v>8114.5244140000004</c:v>
                </c:pt>
                <c:pt idx="54">
                  <c:v>8114.015625</c:v>
                </c:pt>
                <c:pt idx="55">
                  <c:v>8114.7294920000004</c:v>
                </c:pt>
                <c:pt idx="56">
                  <c:v>8112.3662109999996</c:v>
                </c:pt>
                <c:pt idx="57">
                  <c:v>8455.5800780000009</c:v>
                </c:pt>
                <c:pt idx="58">
                  <c:v>8442.3525389999995</c:v>
                </c:pt>
                <c:pt idx="59">
                  <c:v>8442.2255860000005</c:v>
                </c:pt>
                <c:pt idx="60">
                  <c:v>8459.1962889999995</c:v>
                </c:pt>
                <c:pt idx="61">
                  <c:v>8438.2529300000006</c:v>
                </c:pt>
                <c:pt idx="62">
                  <c:v>8439.2119139999995</c:v>
                </c:pt>
                <c:pt idx="63">
                  <c:v>8432.9521480000003</c:v>
                </c:pt>
                <c:pt idx="64">
                  <c:v>8430.8798829999996</c:v>
                </c:pt>
                <c:pt idx="65">
                  <c:v>6830.0776370000003</c:v>
                </c:pt>
                <c:pt idx="66">
                  <c:v>6830.7773440000001</c:v>
                </c:pt>
                <c:pt idx="67">
                  <c:v>6831.4135740000002</c:v>
                </c:pt>
                <c:pt idx="68">
                  <c:v>6833.6245120000003</c:v>
                </c:pt>
                <c:pt idx="69">
                  <c:v>6826.8403319999998</c:v>
                </c:pt>
                <c:pt idx="70">
                  <c:v>6811.5034180000002</c:v>
                </c:pt>
                <c:pt idx="71">
                  <c:v>6812.9482420000004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748408"/>
        <c:axId val="529753272"/>
      </c:scatterChart>
      <c:valAx>
        <c:axId val="528748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9753272"/>
        <c:crosses val="autoZero"/>
        <c:crossBetween val="midCat"/>
      </c:valAx>
      <c:valAx>
        <c:axId val="529753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8748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17605.400390499999</c:v>
                </c:pt>
                <c:pt idx="1">
                  <c:v>17666.809570000001</c:v>
                </c:pt>
                <c:pt idx="2">
                  <c:v>17667.9677735</c:v>
                </c:pt>
                <c:pt idx="3">
                  <c:v>17675.803711</c:v>
                </c:pt>
                <c:pt idx="4">
                  <c:v>17666.4072265</c:v>
                </c:pt>
                <c:pt idx="5">
                  <c:v>17665.529297000001</c:v>
                </c:pt>
                <c:pt idx="6">
                  <c:v>17610.665039</c:v>
                </c:pt>
                <c:pt idx="7">
                  <c:v>12866.635742500001</c:v>
                </c:pt>
                <c:pt idx="8">
                  <c:v>12864.951171500001</c:v>
                </c:pt>
                <c:pt idx="9">
                  <c:v>12899.6328125</c:v>
                </c:pt>
                <c:pt idx="10">
                  <c:v>12909.028808499999</c:v>
                </c:pt>
                <c:pt idx="11">
                  <c:v>12890.423827999999</c:v>
                </c:pt>
                <c:pt idx="12">
                  <c:v>12884.5126955</c:v>
                </c:pt>
                <c:pt idx="13">
                  <c:v>12885.163574</c:v>
                </c:pt>
                <c:pt idx="14">
                  <c:v>12912.159668</c:v>
                </c:pt>
                <c:pt idx="15">
                  <c:v>10514.195801</c:v>
                </c:pt>
                <c:pt idx="16">
                  <c:v>10533.560058499999</c:v>
                </c:pt>
                <c:pt idx="17">
                  <c:v>10526.622558499999</c:v>
                </c:pt>
                <c:pt idx="18">
                  <c:v>10520.576172000001</c:v>
                </c:pt>
                <c:pt idx="19">
                  <c:v>10526.861328499999</c:v>
                </c:pt>
                <c:pt idx="20">
                  <c:v>10515.630370999999</c:v>
                </c:pt>
                <c:pt idx="21">
                  <c:v>16998.073242499999</c:v>
                </c:pt>
                <c:pt idx="22">
                  <c:v>16945.28125</c:v>
                </c:pt>
                <c:pt idx="23">
                  <c:v>16991.240234500001</c:v>
                </c:pt>
                <c:pt idx="24">
                  <c:v>16913.948241999999</c:v>
                </c:pt>
                <c:pt idx="25">
                  <c:v>16951.831054499999</c:v>
                </c:pt>
                <c:pt idx="26">
                  <c:v>17595.072265999999</c:v>
                </c:pt>
                <c:pt idx="27">
                  <c:v>17614.3583985</c:v>
                </c:pt>
                <c:pt idx="28">
                  <c:v>17609.161133000001</c:v>
                </c:pt>
                <c:pt idx="29">
                  <c:v>17603.263672000001</c:v>
                </c:pt>
                <c:pt idx="30">
                  <c:v>17601.3896485</c:v>
                </c:pt>
                <c:pt idx="31">
                  <c:v>12977.328125</c:v>
                </c:pt>
                <c:pt idx="32">
                  <c:v>12945.4018555</c:v>
                </c:pt>
                <c:pt idx="33">
                  <c:v>12967.5742185</c:v>
                </c:pt>
                <c:pt idx="34">
                  <c:v>12955.9340825</c:v>
                </c:pt>
                <c:pt idx="35">
                  <c:v>12939.517089500001</c:v>
                </c:pt>
                <c:pt idx="36">
                  <c:v>12946.3740235</c:v>
                </c:pt>
                <c:pt idx="37">
                  <c:v>12971.972168</c:v>
                </c:pt>
                <c:pt idx="38">
                  <c:v>12963.916503500001</c:v>
                </c:pt>
                <c:pt idx="39">
                  <c:v>12950.159668</c:v>
                </c:pt>
                <c:pt idx="40">
                  <c:v>13008.4570315</c:v>
                </c:pt>
                <c:pt idx="41">
                  <c:v>13037.45752</c:v>
                </c:pt>
                <c:pt idx="42">
                  <c:v>13034.845215000001</c:v>
                </c:pt>
                <c:pt idx="43">
                  <c:v>13001.262207</c:v>
                </c:pt>
                <c:pt idx="44">
                  <c:v>13002.6518555</c:v>
                </c:pt>
                <c:pt idx="45">
                  <c:v>13017.4765625</c:v>
                </c:pt>
                <c:pt idx="46">
                  <c:v>13020.962402500001</c:v>
                </c:pt>
                <c:pt idx="47">
                  <c:v>13011.052246499999</c:v>
                </c:pt>
                <c:pt idx="48">
                  <c:v>8168.015625</c:v>
                </c:pt>
                <c:pt idx="49">
                  <c:v>8165.9021000000002</c:v>
                </c:pt>
                <c:pt idx="50">
                  <c:v>8182.9294429999991</c:v>
                </c:pt>
                <c:pt idx="51">
                  <c:v>8177.5471189999989</c:v>
                </c:pt>
                <c:pt idx="52">
                  <c:v>8177.8688965000001</c:v>
                </c:pt>
                <c:pt idx="53">
                  <c:v>8180.8598634999998</c:v>
                </c:pt>
                <c:pt idx="54">
                  <c:v>8186.4155275000003</c:v>
                </c:pt>
                <c:pt idx="55">
                  <c:v>8194.779297000001</c:v>
                </c:pt>
                <c:pt idx="56">
                  <c:v>8180.3232420000004</c:v>
                </c:pt>
                <c:pt idx="57">
                  <c:v>8475.5458985000005</c:v>
                </c:pt>
                <c:pt idx="58">
                  <c:v>8478.287109500001</c:v>
                </c:pt>
                <c:pt idx="59">
                  <c:v>8477.6367190000001</c:v>
                </c:pt>
                <c:pt idx="60">
                  <c:v>8485.1059569999998</c:v>
                </c:pt>
                <c:pt idx="61">
                  <c:v>8471.53125</c:v>
                </c:pt>
                <c:pt idx="62">
                  <c:v>8469.2924805000002</c:v>
                </c:pt>
                <c:pt idx="63">
                  <c:v>8460.0761715000008</c:v>
                </c:pt>
                <c:pt idx="64">
                  <c:v>8454.8291014999995</c:v>
                </c:pt>
                <c:pt idx="65">
                  <c:v>6882.2077640000007</c:v>
                </c:pt>
                <c:pt idx="66">
                  <c:v>6902.5278319999998</c:v>
                </c:pt>
                <c:pt idx="67">
                  <c:v>6873.8684080000003</c:v>
                </c:pt>
                <c:pt idx="68">
                  <c:v>6883.0144044999997</c:v>
                </c:pt>
                <c:pt idx="69">
                  <c:v>6881.5820309999999</c:v>
                </c:pt>
                <c:pt idx="70">
                  <c:v>6902.1135254999999</c:v>
                </c:pt>
                <c:pt idx="71">
                  <c:v>6895.4440914999996</c:v>
                </c:pt>
              </c:numCache>
            </c:numRef>
          </c:xVal>
          <c:yVal>
            <c:numRef>
              <c:f>' 10 models'!$E$2:$E$73</c:f>
              <c:numCache>
                <c:formatCode>General</c:formatCode>
                <c:ptCount val="72"/>
                <c:pt idx="0">
                  <c:v>50.414063000000169</c:v>
                </c:pt>
                <c:pt idx="1">
                  <c:v>82.044922000000952</c:v>
                </c:pt>
                <c:pt idx="2">
                  <c:v>98.302734999997483</c:v>
                </c:pt>
                <c:pt idx="3">
                  <c:v>86.197265999999217</c:v>
                </c:pt>
                <c:pt idx="4">
                  <c:v>63.771484999997483</c:v>
                </c:pt>
                <c:pt idx="5">
                  <c:v>53.398438000000169</c:v>
                </c:pt>
                <c:pt idx="6">
                  <c:v>-15.701172000000952</c:v>
                </c:pt>
                <c:pt idx="7">
                  <c:v>114.578125</c:v>
                </c:pt>
                <c:pt idx="8">
                  <c:v>53.439453000000867</c:v>
                </c:pt>
                <c:pt idx="9">
                  <c:v>137.08984300000157</c:v>
                </c:pt>
                <c:pt idx="10">
                  <c:v>151.24902300000031</c:v>
                </c:pt>
                <c:pt idx="11">
                  <c:v>163.4433599999993</c:v>
                </c:pt>
                <c:pt idx="12">
                  <c:v>96.880859000000783</c:v>
                </c:pt>
                <c:pt idx="13">
                  <c:v>145.90917999999874</c:v>
                </c:pt>
                <c:pt idx="14">
                  <c:v>182.81347599999935</c:v>
                </c:pt>
                <c:pt idx="15">
                  <c:v>106.79589800000031</c:v>
                </c:pt>
                <c:pt idx="16">
                  <c:v>132.45996099999866</c:v>
                </c:pt>
                <c:pt idx="17">
                  <c:v>132.99121099999866</c:v>
                </c:pt>
                <c:pt idx="18">
                  <c:v>108.82031200000165</c:v>
                </c:pt>
                <c:pt idx="19">
                  <c:v>125.328125</c:v>
                </c:pt>
                <c:pt idx="20">
                  <c:v>96.809569999999439</c:v>
                </c:pt>
                <c:pt idx="21">
                  <c:v>172.37304700000095</c:v>
                </c:pt>
                <c:pt idx="22">
                  <c:v>103.84375</c:v>
                </c:pt>
                <c:pt idx="23">
                  <c:v>152.47656300000017</c:v>
                </c:pt>
                <c:pt idx="24">
                  <c:v>77.041015999999217</c:v>
                </c:pt>
                <c:pt idx="25">
                  <c:v>169.31835900000078</c:v>
                </c:pt>
                <c:pt idx="26">
                  <c:v>94.097655999998096</c:v>
                </c:pt>
                <c:pt idx="27">
                  <c:v>142.84179700000095</c:v>
                </c:pt>
                <c:pt idx="28">
                  <c:v>111.98632800000269</c:v>
                </c:pt>
                <c:pt idx="29">
                  <c:v>113.43359399999827</c:v>
                </c:pt>
                <c:pt idx="30">
                  <c:v>119.61132899999939</c:v>
                </c:pt>
                <c:pt idx="31">
                  <c:v>128.26757799999905</c:v>
                </c:pt>
                <c:pt idx="32">
                  <c:v>123.88183500000014</c:v>
                </c:pt>
                <c:pt idx="33">
                  <c:v>165.02539099999922</c:v>
                </c:pt>
                <c:pt idx="34">
                  <c:v>88.571288999999524</c:v>
                </c:pt>
                <c:pt idx="35">
                  <c:v>73.647460999998657</c:v>
                </c:pt>
                <c:pt idx="36">
                  <c:v>81.763671000000613</c:v>
                </c:pt>
                <c:pt idx="37">
                  <c:v>138.35644599999978</c:v>
                </c:pt>
                <c:pt idx="38">
                  <c:v>168.83496100000048</c:v>
                </c:pt>
                <c:pt idx="39">
                  <c:v>142.07910199999969</c:v>
                </c:pt>
                <c:pt idx="40">
                  <c:v>102.80468699999983</c:v>
                </c:pt>
                <c:pt idx="41">
                  <c:v>111.72558600000048</c:v>
                </c:pt>
                <c:pt idx="42">
                  <c:v>108.24706999999944</c:v>
                </c:pt>
                <c:pt idx="43">
                  <c:v>102.26660199999969</c:v>
                </c:pt>
                <c:pt idx="44">
                  <c:v>99.040038999999524</c:v>
                </c:pt>
                <c:pt idx="45">
                  <c:v>70.460936999999831</c:v>
                </c:pt>
                <c:pt idx="46">
                  <c:v>164.71386700000039</c:v>
                </c:pt>
                <c:pt idx="47">
                  <c:v>126.87011700000039</c:v>
                </c:pt>
                <c:pt idx="48">
                  <c:v>120.18163999999979</c:v>
                </c:pt>
                <c:pt idx="49">
                  <c:v>117.58642599999985</c:v>
                </c:pt>
                <c:pt idx="50">
                  <c:v>146.0415039999998</c:v>
                </c:pt>
                <c:pt idx="51">
                  <c:v>107.5893559999995</c:v>
                </c:pt>
                <c:pt idx="52">
                  <c:v>122.2465830000001</c:v>
                </c:pt>
                <c:pt idx="53">
                  <c:v>132.67089899999974</c:v>
                </c:pt>
                <c:pt idx="54">
                  <c:v>144.79980500000056</c:v>
                </c:pt>
                <c:pt idx="55">
                  <c:v>160.0996099999993</c:v>
                </c:pt>
                <c:pt idx="56">
                  <c:v>135.91406200000074</c:v>
                </c:pt>
                <c:pt idx="57">
                  <c:v>39.931640999999217</c:v>
                </c:pt>
                <c:pt idx="58">
                  <c:v>71.869141000001036</c:v>
                </c:pt>
                <c:pt idx="59">
                  <c:v>70.822265999999217</c:v>
                </c:pt>
                <c:pt idx="60">
                  <c:v>51.819336000000476</c:v>
                </c:pt>
                <c:pt idx="61">
                  <c:v>66.556639999998879</c:v>
                </c:pt>
                <c:pt idx="62">
                  <c:v>60.161132999999609</c:v>
                </c:pt>
                <c:pt idx="63">
                  <c:v>54.248046999999133</c:v>
                </c:pt>
                <c:pt idx="64">
                  <c:v>47.898436999999831</c:v>
                </c:pt>
                <c:pt idx="65">
                  <c:v>104.2602539999998</c:v>
                </c:pt>
                <c:pt idx="66">
                  <c:v>143.50097600000026</c:v>
                </c:pt>
                <c:pt idx="67">
                  <c:v>84.909668000000238</c:v>
                </c:pt>
                <c:pt idx="68">
                  <c:v>98.77978499999972</c:v>
                </c:pt>
                <c:pt idx="69">
                  <c:v>109.48339800000031</c:v>
                </c:pt>
                <c:pt idx="70">
                  <c:v>181.22021499999937</c:v>
                </c:pt>
                <c:pt idx="71">
                  <c:v>164.99169899999924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17605.400390499999</c:v>
                </c:pt>
                <c:pt idx="1">
                  <c:v>17666.809570000001</c:v>
                </c:pt>
                <c:pt idx="2">
                  <c:v>17667.9677735</c:v>
                </c:pt>
                <c:pt idx="3">
                  <c:v>17675.803711</c:v>
                </c:pt>
                <c:pt idx="4">
                  <c:v>17666.4072265</c:v>
                </c:pt>
                <c:pt idx="5">
                  <c:v>17665.529297000001</c:v>
                </c:pt>
                <c:pt idx="6">
                  <c:v>17610.665039</c:v>
                </c:pt>
                <c:pt idx="7">
                  <c:v>12866.635742500001</c:v>
                </c:pt>
                <c:pt idx="8">
                  <c:v>12864.951171500001</c:v>
                </c:pt>
                <c:pt idx="9">
                  <c:v>12899.6328125</c:v>
                </c:pt>
                <c:pt idx="10">
                  <c:v>12909.028808499999</c:v>
                </c:pt>
                <c:pt idx="11">
                  <c:v>12890.423827999999</c:v>
                </c:pt>
                <c:pt idx="12">
                  <c:v>12884.5126955</c:v>
                </c:pt>
                <c:pt idx="13">
                  <c:v>12885.163574</c:v>
                </c:pt>
                <c:pt idx="14">
                  <c:v>12912.159668</c:v>
                </c:pt>
                <c:pt idx="15">
                  <c:v>10514.195801</c:v>
                </c:pt>
                <c:pt idx="16">
                  <c:v>10533.560058499999</c:v>
                </c:pt>
                <c:pt idx="17">
                  <c:v>10526.622558499999</c:v>
                </c:pt>
                <c:pt idx="18">
                  <c:v>10520.576172000001</c:v>
                </c:pt>
                <c:pt idx="19">
                  <c:v>10526.861328499999</c:v>
                </c:pt>
                <c:pt idx="20">
                  <c:v>10515.630370999999</c:v>
                </c:pt>
                <c:pt idx="21">
                  <c:v>16998.073242499999</c:v>
                </c:pt>
                <c:pt idx="22">
                  <c:v>16945.28125</c:v>
                </c:pt>
                <c:pt idx="23">
                  <c:v>16991.240234500001</c:v>
                </c:pt>
                <c:pt idx="24">
                  <c:v>16913.948241999999</c:v>
                </c:pt>
                <c:pt idx="25">
                  <c:v>16951.831054499999</c:v>
                </c:pt>
                <c:pt idx="26">
                  <c:v>17595.072265999999</c:v>
                </c:pt>
                <c:pt idx="27">
                  <c:v>17614.3583985</c:v>
                </c:pt>
                <c:pt idx="28">
                  <c:v>17609.161133000001</c:v>
                </c:pt>
                <c:pt idx="29">
                  <c:v>17603.263672000001</c:v>
                </c:pt>
                <c:pt idx="30">
                  <c:v>17601.3896485</c:v>
                </c:pt>
                <c:pt idx="31">
                  <c:v>12977.328125</c:v>
                </c:pt>
                <c:pt idx="32">
                  <c:v>12945.4018555</c:v>
                </c:pt>
                <c:pt idx="33">
                  <c:v>12967.5742185</c:v>
                </c:pt>
                <c:pt idx="34">
                  <c:v>12955.9340825</c:v>
                </c:pt>
                <c:pt idx="35">
                  <c:v>12939.517089500001</c:v>
                </c:pt>
                <c:pt idx="36">
                  <c:v>12946.3740235</c:v>
                </c:pt>
                <c:pt idx="37">
                  <c:v>12971.972168</c:v>
                </c:pt>
                <c:pt idx="38">
                  <c:v>12963.916503500001</c:v>
                </c:pt>
                <c:pt idx="39">
                  <c:v>12950.159668</c:v>
                </c:pt>
                <c:pt idx="40">
                  <c:v>13008.4570315</c:v>
                </c:pt>
                <c:pt idx="41">
                  <c:v>13037.45752</c:v>
                </c:pt>
                <c:pt idx="42">
                  <c:v>13034.845215000001</c:v>
                </c:pt>
                <c:pt idx="43">
                  <c:v>13001.262207</c:v>
                </c:pt>
                <c:pt idx="44">
                  <c:v>13002.6518555</c:v>
                </c:pt>
                <c:pt idx="45">
                  <c:v>13017.4765625</c:v>
                </c:pt>
                <c:pt idx="46">
                  <c:v>13020.962402500001</c:v>
                </c:pt>
                <c:pt idx="47">
                  <c:v>13011.052246499999</c:v>
                </c:pt>
                <c:pt idx="48">
                  <c:v>8168.015625</c:v>
                </c:pt>
                <c:pt idx="49">
                  <c:v>8165.9021000000002</c:v>
                </c:pt>
                <c:pt idx="50">
                  <c:v>8182.9294429999991</c:v>
                </c:pt>
                <c:pt idx="51">
                  <c:v>8177.5471189999989</c:v>
                </c:pt>
                <c:pt idx="52">
                  <c:v>8177.8688965000001</c:v>
                </c:pt>
                <c:pt idx="53">
                  <c:v>8180.8598634999998</c:v>
                </c:pt>
                <c:pt idx="54">
                  <c:v>8186.4155275000003</c:v>
                </c:pt>
                <c:pt idx="55">
                  <c:v>8194.779297000001</c:v>
                </c:pt>
                <c:pt idx="56">
                  <c:v>8180.3232420000004</c:v>
                </c:pt>
                <c:pt idx="57">
                  <c:v>8475.5458985000005</c:v>
                </c:pt>
                <c:pt idx="58">
                  <c:v>8478.287109500001</c:v>
                </c:pt>
                <c:pt idx="59">
                  <c:v>8477.6367190000001</c:v>
                </c:pt>
                <c:pt idx="60">
                  <c:v>8485.1059569999998</c:v>
                </c:pt>
                <c:pt idx="61">
                  <c:v>8471.53125</c:v>
                </c:pt>
                <c:pt idx="62">
                  <c:v>8469.2924805000002</c:v>
                </c:pt>
                <c:pt idx="63">
                  <c:v>8460.0761715000008</c:v>
                </c:pt>
                <c:pt idx="64">
                  <c:v>8454.8291014999995</c:v>
                </c:pt>
                <c:pt idx="65">
                  <c:v>6882.2077640000007</c:v>
                </c:pt>
                <c:pt idx="66">
                  <c:v>6902.5278319999998</c:v>
                </c:pt>
                <c:pt idx="67">
                  <c:v>6873.8684080000003</c:v>
                </c:pt>
                <c:pt idx="68">
                  <c:v>6883.0144044999997</c:v>
                </c:pt>
                <c:pt idx="69">
                  <c:v>6881.5820309999999</c:v>
                </c:pt>
                <c:pt idx="70">
                  <c:v>6902.1135254999999</c:v>
                </c:pt>
                <c:pt idx="71">
                  <c:v>6895.4440914999996</c:v>
                </c:pt>
              </c:numCache>
            </c:numRef>
          </c:xVal>
          <c:yVal>
            <c:numRef>
              <c:f>' 10 models'!$G$2:$G$73</c:f>
              <c:numCache>
                <c:formatCode>General</c:formatCode>
                <c:ptCount val="72"/>
                <c:pt idx="0">
                  <c:v>33.271357325791669</c:v>
                </c:pt>
                <c:pt idx="1">
                  <c:v>33.271357325791669</c:v>
                </c:pt>
                <c:pt idx="2">
                  <c:v>33.271357325791669</c:v>
                </c:pt>
                <c:pt idx="3">
                  <c:v>33.271357325791669</c:v>
                </c:pt>
                <c:pt idx="4">
                  <c:v>33.271357325791669</c:v>
                </c:pt>
                <c:pt idx="5">
                  <c:v>33.271357325791669</c:v>
                </c:pt>
                <c:pt idx="6">
                  <c:v>33.271357325791669</c:v>
                </c:pt>
                <c:pt idx="7">
                  <c:v>33.271357325791669</c:v>
                </c:pt>
                <c:pt idx="8">
                  <c:v>33.271357325791669</c:v>
                </c:pt>
                <c:pt idx="9">
                  <c:v>33.271357325791669</c:v>
                </c:pt>
                <c:pt idx="10">
                  <c:v>33.271357325791669</c:v>
                </c:pt>
                <c:pt idx="11">
                  <c:v>33.271357325791669</c:v>
                </c:pt>
                <c:pt idx="12">
                  <c:v>33.271357325791669</c:v>
                </c:pt>
                <c:pt idx="13">
                  <c:v>33.271357325791669</c:v>
                </c:pt>
                <c:pt idx="14">
                  <c:v>33.271357325791669</c:v>
                </c:pt>
                <c:pt idx="15">
                  <c:v>33.271357325791669</c:v>
                </c:pt>
                <c:pt idx="16">
                  <c:v>33.271357325791669</c:v>
                </c:pt>
                <c:pt idx="17">
                  <c:v>33.271357325791669</c:v>
                </c:pt>
                <c:pt idx="18">
                  <c:v>33.271357325791669</c:v>
                </c:pt>
                <c:pt idx="19">
                  <c:v>33.271357325791669</c:v>
                </c:pt>
                <c:pt idx="20">
                  <c:v>33.271357325791669</c:v>
                </c:pt>
                <c:pt idx="21">
                  <c:v>33.271357325791669</c:v>
                </c:pt>
                <c:pt idx="22">
                  <c:v>33.271357325791669</c:v>
                </c:pt>
                <c:pt idx="23">
                  <c:v>33.271357325791669</c:v>
                </c:pt>
                <c:pt idx="24">
                  <c:v>33.271357325791669</c:v>
                </c:pt>
                <c:pt idx="25">
                  <c:v>33.271357325791669</c:v>
                </c:pt>
                <c:pt idx="26">
                  <c:v>33.271357325791669</c:v>
                </c:pt>
                <c:pt idx="27">
                  <c:v>33.271357325791669</c:v>
                </c:pt>
                <c:pt idx="28">
                  <c:v>33.271357325791669</c:v>
                </c:pt>
                <c:pt idx="29">
                  <c:v>33.271357325791669</c:v>
                </c:pt>
                <c:pt idx="30">
                  <c:v>33.271357325791669</c:v>
                </c:pt>
                <c:pt idx="31">
                  <c:v>33.271357325791669</c:v>
                </c:pt>
                <c:pt idx="32">
                  <c:v>33.271357325791669</c:v>
                </c:pt>
                <c:pt idx="33">
                  <c:v>33.271357325791669</c:v>
                </c:pt>
                <c:pt idx="34">
                  <c:v>33.271357325791669</c:v>
                </c:pt>
                <c:pt idx="35">
                  <c:v>33.271357325791669</c:v>
                </c:pt>
                <c:pt idx="36">
                  <c:v>33.271357325791669</c:v>
                </c:pt>
                <c:pt idx="37">
                  <c:v>33.271357325791669</c:v>
                </c:pt>
                <c:pt idx="38">
                  <c:v>33.271357325791669</c:v>
                </c:pt>
                <c:pt idx="39">
                  <c:v>33.271357325791669</c:v>
                </c:pt>
                <c:pt idx="40">
                  <c:v>33.271357325791669</c:v>
                </c:pt>
                <c:pt idx="41">
                  <c:v>33.271357325791669</c:v>
                </c:pt>
                <c:pt idx="42">
                  <c:v>33.271357325791669</c:v>
                </c:pt>
                <c:pt idx="43">
                  <c:v>33.271357325791669</c:v>
                </c:pt>
                <c:pt idx="44">
                  <c:v>33.271357325791669</c:v>
                </c:pt>
                <c:pt idx="45">
                  <c:v>33.271357325791669</c:v>
                </c:pt>
                <c:pt idx="46">
                  <c:v>33.271357325791669</c:v>
                </c:pt>
                <c:pt idx="47">
                  <c:v>33.271357325791669</c:v>
                </c:pt>
                <c:pt idx="48">
                  <c:v>33.271357325791669</c:v>
                </c:pt>
                <c:pt idx="49">
                  <c:v>33.271357325791669</c:v>
                </c:pt>
                <c:pt idx="50">
                  <c:v>33.271357325791669</c:v>
                </c:pt>
                <c:pt idx="51">
                  <c:v>33.271357325791669</c:v>
                </c:pt>
                <c:pt idx="52">
                  <c:v>33.271357325791669</c:v>
                </c:pt>
                <c:pt idx="53">
                  <c:v>33.271357325791669</c:v>
                </c:pt>
                <c:pt idx="54">
                  <c:v>33.271357325791669</c:v>
                </c:pt>
                <c:pt idx="55">
                  <c:v>33.271357325791669</c:v>
                </c:pt>
                <c:pt idx="56">
                  <c:v>33.271357325791669</c:v>
                </c:pt>
                <c:pt idx="57">
                  <c:v>33.271357325791669</c:v>
                </c:pt>
                <c:pt idx="58">
                  <c:v>33.271357325791669</c:v>
                </c:pt>
                <c:pt idx="59">
                  <c:v>33.271357325791669</c:v>
                </c:pt>
                <c:pt idx="60">
                  <c:v>33.271357325791669</c:v>
                </c:pt>
                <c:pt idx="61">
                  <c:v>33.271357325791669</c:v>
                </c:pt>
                <c:pt idx="62">
                  <c:v>33.271357325791669</c:v>
                </c:pt>
                <c:pt idx="63">
                  <c:v>33.271357325791669</c:v>
                </c:pt>
                <c:pt idx="64">
                  <c:v>33.271357325791669</c:v>
                </c:pt>
                <c:pt idx="65">
                  <c:v>33.271357325791669</c:v>
                </c:pt>
                <c:pt idx="66">
                  <c:v>33.271357325791669</c:v>
                </c:pt>
                <c:pt idx="67">
                  <c:v>33.271357325791669</c:v>
                </c:pt>
                <c:pt idx="68">
                  <c:v>33.271357325791669</c:v>
                </c:pt>
                <c:pt idx="69">
                  <c:v>33.271357325791669</c:v>
                </c:pt>
                <c:pt idx="70">
                  <c:v>33.271357325791669</c:v>
                </c:pt>
                <c:pt idx="71">
                  <c:v>33.271357325791669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17605.400390499999</c:v>
                </c:pt>
                <c:pt idx="1">
                  <c:v>17666.809570000001</c:v>
                </c:pt>
                <c:pt idx="2">
                  <c:v>17667.9677735</c:v>
                </c:pt>
                <c:pt idx="3">
                  <c:v>17675.803711</c:v>
                </c:pt>
                <c:pt idx="4">
                  <c:v>17666.4072265</c:v>
                </c:pt>
                <c:pt idx="5">
                  <c:v>17665.529297000001</c:v>
                </c:pt>
                <c:pt idx="6">
                  <c:v>17610.665039</c:v>
                </c:pt>
                <c:pt idx="7">
                  <c:v>12866.635742500001</c:v>
                </c:pt>
                <c:pt idx="8">
                  <c:v>12864.951171500001</c:v>
                </c:pt>
                <c:pt idx="9">
                  <c:v>12899.6328125</c:v>
                </c:pt>
                <c:pt idx="10">
                  <c:v>12909.028808499999</c:v>
                </c:pt>
                <c:pt idx="11">
                  <c:v>12890.423827999999</c:v>
                </c:pt>
                <c:pt idx="12">
                  <c:v>12884.5126955</c:v>
                </c:pt>
                <c:pt idx="13">
                  <c:v>12885.163574</c:v>
                </c:pt>
                <c:pt idx="14">
                  <c:v>12912.159668</c:v>
                </c:pt>
                <c:pt idx="15">
                  <c:v>10514.195801</c:v>
                </c:pt>
                <c:pt idx="16">
                  <c:v>10533.560058499999</c:v>
                </c:pt>
                <c:pt idx="17">
                  <c:v>10526.622558499999</c:v>
                </c:pt>
                <c:pt idx="18">
                  <c:v>10520.576172000001</c:v>
                </c:pt>
                <c:pt idx="19">
                  <c:v>10526.861328499999</c:v>
                </c:pt>
                <c:pt idx="20">
                  <c:v>10515.630370999999</c:v>
                </c:pt>
                <c:pt idx="21">
                  <c:v>16998.073242499999</c:v>
                </c:pt>
                <c:pt idx="22">
                  <c:v>16945.28125</c:v>
                </c:pt>
                <c:pt idx="23">
                  <c:v>16991.240234500001</c:v>
                </c:pt>
                <c:pt idx="24">
                  <c:v>16913.948241999999</c:v>
                </c:pt>
                <c:pt idx="25">
                  <c:v>16951.831054499999</c:v>
                </c:pt>
                <c:pt idx="26">
                  <c:v>17595.072265999999</c:v>
                </c:pt>
                <c:pt idx="27">
                  <c:v>17614.3583985</c:v>
                </c:pt>
                <c:pt idx="28">
                  <c:v>17609.161133000001</c:v>
                </c:pt>
                <c:pt idx="29">
                  <c:v>17603.263672000001</c:v>
                </c:pt>
                <c:pt idx="30">
                  <c:v>17601.3896485</c:v>
                </c:pt>
                <c:pt idx="31">
                  <c:v>12977.328125</c:v>
                </c:pt>
                <c:pt idx="32">
                  <c:v>12945.4018555</c:v>
                </c:pt>
                <c:pt idx="33">
                  <c:v>12967.5742185</c:v>
                </c:pt>
                <c:pt idx="34">
                  <c:v>12955.9340825</c:v>
                </c:pt>
                <c:pt idx="35">
                  <c:v>12939.517089500001</c:v>
                </c:pt>
                <c:pt idx="36">
                  <c:v>12946.3740235</c:v>
                </c:pt>
                <c:pt idx="37">
                  <c:v>12971.972168</c:v>
                </c:pt>
                <c:pt idx="38">
                  <c:v>12963.916503500001</c:v>
                </c:pt>
                <c:pt idx="39">
                  <c:v>12950.159668</c:v>
                </c:pt>
                <c:pt idx="40">
                  <c:v>13008.4570315</c:v>
                </c:pt>
                <c:pt idx="41">
                  <c:v>13037.45752</c:v>
                </c:pt>
                <c:pt idx="42">
                  <c:v>13034.845215000001</c:v>
                </c:pt>
                <c:pt idx="43">
                  <c:v>13001.262207</c:v>
                </c:pt>
                <c:pt idx="44">
                  <c:v>13002.6518555</c:v>
                </c:pt>
                <c:pt idx="45">
                  <c:v>13017.4765625</c:v>
                </c:pt>
                <c:pt idx="46">
                  <c:v>13020.962402500001</c:v>
                </c:pt>
                <c:pt idx="47">
                  <c:v>13011.052246499999</c:v>
                </c:pt>
                <c:pt idx="48">
                  <c:v>8168.015625</c:v>
                </c:pt>
                <c:pt idx="49">
                  <c:v>8165.9021000000002</c:v>
                </c:pt>
                <c:pt idx="50">
                  <c:v>8182.9294429999991</c:v>
                </c:pt>
                <c:pt idx="51">
                  <c:v>8177.5471189999989</c:v>
                </c:pt>
                <c:pt idx="52">
                  <c:v>8177.8688965000001</c:v>
                </c:pt>
                <c:pt idx="53">
                  <c:v>8180.8598634999998</c:v>
                </c:pt>
                <c:pt idx="54">
                  <c:v>8186.4155275000003</c:v>
                </c:pt>
                <c:pt idx="55">
                  <c:v>8194.779297000001</c:v>
                </c:pt>
                <c:pt idx="56">
                  <c:v>8180.3232420000004</c:v>
                </c:pt>
                <c:pt idx="57">
                  <c:v>8475.5458985000005</c:v>
                </c:pt>
                <c:pt idx="58">
                  <c:v>8478.287109500001</c:v>
                </c:pt>
                <c:pt idx="59">
                  <c:v>8477.6367190000001</c:v>
                </c:pt>
                <c:pt idx="60">
                  <c:v>8485.1059569999998</c:v>
                </c:pt>
                <c:pt idx="61">
                  <c:v>8471.53125</c:v>
                </c:pt>
                <c:pt idx="62">
                  <c:v>8469.2924805000002</c:v>
                </c:pt>
                <c:pt idx="63">
                  <c:v>8460.0761715000008</c:v>
                </c:pt>
                <c:pt idx="64">
                  <c:v>8454.8291014999995</c:v>
                </c:pt>
                <c:pt idx="65">
                  <c:v>6882.2077640000007</c:v>
                </c:pt>
                <c:pt idx="66">
                  <c:v>6902.5278319999998</c:v>
                </c:pt>
                <c:pt idx="67">
                  <c:v>6873.8684080000003</c:v>
                </c:pt>
                <c:pt idx="68">
                  <c:v>6883.0144044999997</c:v>
                </c:pt>
                <c:pt idx="69">
                  <c:v>6881.5820309999999</c:v>
                </c:pt>
                <c:pt idx="70">
                  <c:v>6902.1135254999999</c:v>
                </c:pt>
                <c:pt idx="71">
                  <c:v>6895.4440914999996</c:v>
                </c:pt>
              </c:numCache>
            </c:numRef>
          </c:xVal>
          <c:yVal>
            <c:numRef>
              <c:f>' 10 models'!$H$2:$H$73</c:f>
              <c:numCache>
                <c:formatCode>General</c:formatCode>
                <c:ptCount val="72"/>
                <c:pt idx="0">
                  <c:v>187.78971856309687</c:v>
                </c:pt>
                <c:pt idx="1">
                  <c:v>187.78971856309687</c:v>
                </c:pt>
                <c:pt idx="2">
                  <c:v>187.78971856309687</c:v>
                </c:pt>
                <c:pt idx="3">
                  <c:v>187.78971856309687</c:v>
                </c:pt>
                <c:pt idx="4">
                  <c:v>187.78971856309687</c:v>
                </c:pt>
                <c:pt idx="5">
                  <c:v>187.78971856309687</c:v>
                </c:pt>
                <c:pt idx="6">
                  <c:v>187.78971856309687</c:v>
                </c:pt>
                <c:pt idx="7">
                  <c:v>187.78971856309687</c:v>
                </c:pt>
                <c:pt idx="8">
                  <c:v>187.78971856309687</c:v>
                </c:pt>
                <c:pt idx="9">
                  <c:v>187.78971856309687</c:v>
                </c:pt>
                <c:pt idx="10">
                  <c:v>187.78971856309687</c:v>
                </c:pt>
                <c:pt idx="11">
                  <c:v>187.78971856309687</c:v>
                </c:pt>
                <c:pt idx="12">
                  <c:v>187.78971856309687</c:v>
                </c:pt>
                <c:pt idx="13">
                  <c:v>187.78971856309687</c:v>
                </c:pt>
                <c:pt idx="14">
                  <c:v>187.78971856309687</c:v>
                </c:pt>
                <c:pt idx="15">
                  <c:v>187.78971856309687</c:v>
                </c:pt>
                <c:pt idx="16">
                  <c:v>187.78971856309687</c:v>
                </c:pt>
                <c:pt idx="17">
                  <c:v>187.78971856309687</c:v>
                </c:pt>
                <c:pt idx="18">
                  <c:v>187.78971856309687</c:v>
                </c:pt>
                <c:pt idx="19">
                  <c:v>187.78971856309687</c:v>
                </c:pt>
                <c:pt idx="20">
                  <c:v>187.78971856309687</c:v>
                </c:pt>
                <c:pt idx="21">
                  <c:v>187.78971856309687</c:v>
                </c:pt>
                <c:pt idx="22">
                  <c:v>187.78971856309687</c:v>
                </c:pt>
                <c:pt idx="23">
                  <c:v>187.78971856309687</c:v>
                </c:pt>
                <c:pt idx="24">
                  <c:v>187.78971856309687</c:v>
                </c:pt>
                <c:pt idx="25">
                  <c:v>187.78971856309687</c:v>
                </c:pt>
                <c:pt idx="26">
                  <c:v>187.78971856309687</c:v>
                </c:pt>
                <c:pt idx="27">
                  <c:v>187.78971856309687</c:v>
                </c:pt>
                <c:pt idx="28">
                  <c:v>187.78971856309687</c:v>
                </c:pt>
                <c:pt idx="29">
                  <c:v>187.78971856309687</c:v>
                </c:pt>
                <c:pt idx="30">
                  <c:v>187.78971856309687</c:v>
                </c:pt>
                <c:pt idx="31">
                  <c:v>187.78971856309687</c:v>
                </c:pt>
                <c:pt idx="32">
                  <c:v>187.78971856309687</c:v>
                </c:pt>
                <c:pt idx="33">
                  <c:v>187.78971856309687</c:v>
                </c:pt>
                <c:pt idx="34">
                  <c:v>187.78971856309687</c:v>
                </c:pt>
                <c:pt idx="35">
                  <c:v>187.78971856309687</c:v>
                </c:pt>
                <c:pt idx="36">
                  <c:v>187.78971856309687</c:v>
                </c:pt>
                <c:pt idx="37">
                  <c:v>187.78971856309687</c:v>
                </c:pt>
                <c:pt idx="38">
                  <c:v>187.78971856309687</c:v>
                </c:pt>
                <c:pt idx="39">
                  <c:v>187.78971856309687</c:v>
                </c:pt>
                <c:pt idx="40">
                  <c:v>187.78971856309687</c:v>
                </c:pt>
                <c:pt idx="41">
                  <c:v>187.78971856309687</c:v>
                </c:pt>
                <c:pt idx="42">
                  <c:v>187.78971856309687</c:v>
                </c:pt>
                <c:pt idx="43">
                  <c:v>187.78971856309687</c:v>
                </c:pt>
                <c:pt idx="44">
                  <c:v>187.78971856309687</c:v>
                </c:pt>
                <c:pt idx="45">
                  <c:v>187.78971856309687</c:v>
                </c:pt>
                <c:pt idx="46">
                  <c:v>187.78971856309687</c:v>
                </c:pt>
                <c:pt idx="47">
                  <c:v>187.78971856309687</c:v>
                </c:pt>
                <c:pt idx="48">
                  <c:v>187.78971856309687</c:v>
                </c:pt>
                <c:pt idx="49">
                  <c:v>187.78971856309687</c:v>
                </c:pt>
                <c:pt idx="50">
                  <c:v>187.78971856309687</c:v>
                </c:pt>
                <c:pt idx="51">
                  <c:v>187.78971856309687</c:v>
                </c:pt>
                <c:pt idx="52">
                  <c:v>187.78971856309687</c:v>
                </c:pt>
                <c:pt idx="53">
                  <c:v>187.78971856309687</c:v>
                </c:pt>
                <c:pt idx="54">
                  <c:v>187.78971856309687</c:v>
                </c:pt>
                <c:pt idx="55">
                  <c:v>187.78971856309687</c:v>
                </c:pt>
                <c:pt idx="56">
                  <c:v>187.78971856309687</c:v>
                </c:pt>
                <c:pt idx="57">
                  <c:v>187.78971856309687</c:v>
                </c:pt>
                <c:pt idx="58">
                  <c:v>187.78971856309687</c:v>
                </c:pt>
                <c:pt idx="59">
                  <c:v>187.78971856309687</c:v>
                </c:pt>
                <c:pt idx="60">
                  <c:v>187.78971856309687</c:v>
                </c:pt>
                <c:pt idx="61">
                  <c:v>187.78971856309687</c:v>
                </c:pt>
                <c:pt idx="62">
                  <c:v>187.78971856309687</c:v>
                </c:pt>
                <c:pt idx="63">
                  <c:v>187.78971856309687</c:v>
                </c:pt>
                <c:pt idx="64">
                  <c:v>187.78971856309687</c:v>
                </c:pt>
                <c:pt idx="65">
                  <c:v>187.78971856309687</c:v>
                </c:pt>
                <c:pt idx="66">
                  <c:v>187.78971856309687</c:v>
                </c:pt>
                <c:pt idx="67">
                  <c:v>187.78971856309687</c:v>
                </c:pt>
                <c:pt idx="68">
                  <c:v>187.78971856309687</c:v>
                </c:pt>
                <c:pt idx="69">
                  <c:v>187.78971856309687</c:v>
                </c:pt>
                <c:pt idx="70">
                  <c:v>187.78971856309687</c:v>
                </c:pt>
                <c:pt idx="71">
                  <c:v>187.78971856309687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17605.400390499999</c:v>
                </c:pt>
                <c:pt idx="1">
                  <c:v>17666.809570000001</c:v>
                </c:pt>
                <c:pt idx="2">
                  <c:v>17667.9677735</c:v>
                </c:pt>
                <c:pt idx="3">
                  <c:v>17675.803711</c:v>
                </c:pt>
                <c:pt idx="4">
                  <c:v>17666.4072265</c:v>
                </c:pt>
                <c:pt idx="5">
                  <c:v>17665.529297000001</c:v>
                </c:pt>
                <c:pt idx="6">
                  <c:v>17610.665039</c:v>
                </c:pt>
                <c:pt idx="7">
                  <c:v>12866.635742500001</c:v>
                </c:pt>
                <c:pt idx="8">
                  <c:v>12864.951171500001</c:v>
                </c:pt>
                <c:pt idx="9">
                  <c:v>12899.6328125</c:v>
                </c:pt>
                <c:pt idx="10">
                  <c:v>12909.028808499999</c:v>
                </c:pt>
                <c:pt idx="11">
                  <c:v>12890.423827999999</c:v>
                </c:pt>
                <c:pt idx="12">
                  <c:v>12884.5126955</c:v>
                </c:pt>
                <c:pt idx="13">
                  <c:v>12885.163574</c:v>
                </c:pt>
                <c:pt idx="14">
                  <c:v>12912.159668</c:v>
                </c:pt>
                <c:pt idx="15">
                  <c:v>10514.195801</c:v>
                </c:pt>
                <c:pt idx="16">
                  <c:v>10533.560058499999</c:v>
                </c:pt>
                <c:pt idx="17">
                  <c:v>10526.622558499999</c:v>
                </c:pt>
                <c:pt idx="18">
                  <c:v>10520.576172000001</c:v>
                </c:pt>
                <c:pt idx="19">
                  <c:v>10526.861328499999</c:v>
                </c:pt>
                <c:pt idx="20">
                  <c:v>10515.630370999999</c:v>
                </c:pt>
                <c:pt idx="21">
                  <c:v>16998.073242499999</c:v>
                </c:pt>
                <c:pt idx="22">
                  <c:v>16945.28125</c:v>
                </c:pt>
                <c:pt idx="23">
                  <c:v>16991.240234500001</c:v>
                </c:pt>
                <c:pt idx="24">
                  <c:v>16913.948241999999</c:v>
                </c:pt>
                <c:pt idx="25">
                  <c:v>16951.831054499999</c:v>
                </c:pt>
                <c:pt idx="26">
                  <c:v>17595.072265999999</c:v>
                </c:pt>
                <c:pt idx="27">
                  <c:v>17614.3583985</c:v>
                </c:pt>
                <c:pt idx="28">
                  <c:v>17609.161133000001</c:v>
                </c:pt>
                <c:pt idx="29">
                  <c:v>17603.263672000001</c:v>
                </c:pt>
                <c:pt idx="30">
                  <c:v>17601.3896485</c:v>
                </c:pt>
                <c:pt idx="31">
                  <c:v>12977.328125</c:v>
                </c:pt>
                <c:pt idx="32">
                  <c:v>12945.4018555</c:v>
                </c:pt>
                <c:pt idx="33">
                  <c:v>12967.5742185</c:v>
                </c:pt>
                <c:pt idx="34">
                  <c:v>12955.9340825</c:v>
                </c:pt>
                <c:pt idx="35">
                  <c:v>12939.517089500001</c:v>
                </c:pt>
                <c:pt idx="36">
                  <c:v>12946.3740235</c:v>
                </c:pt>
                <c:pt idx="37">
                  <c:v>12971.972168</c:v>
                </c:pt>
                <c:pt idx="38">
                  <c:v>12963.916503500001</c:v>
                </c:pt>
                <c:pt idx="39">
                  <c:v>12950.159668</c:v>
                </c:pt>
                <c:pt idx="40">
                  <c:v>13008.4570315</c:v>
                </c:pt>
                <c:pt idx="41">
                  <c:v>13037.45752</c:v>
                </c:pt>
                <c:pt idx="42">
                  <c:v>13034.845215000001</c:v>
                </c:pt>
                <c:pt idx="43">
                  <c:v>13001.262207</c:v>
                </c:pt>
                <c:pt idx="44">
                  <c:v>13002.6518555</c:v>
                </c:pt>
                <c:pt idx="45">
                  <c:v>13017.4765625</c:v>
                </c:pt>
                <c:pt idx="46">
                  <c:v>13020.962402500001</c:v>
                </c:pt>
                <c:pt idx="47">
                  <c:v>13011.052246499999</c:v>
                </c:pt>
                <c:pt idx="48">
                  <c:v>8168.015625</c:v>
                </c:pt>
                <c:pt idx="49">
                  <c:v>8165.9021000000002</c:v>
                </c:pt>
                <c:pt idx="50">
                  <c:v>8182.9294429999991</c:v>
                </c:pt>
                <c:pt idx="51">
                  <c:v>8177.5471189999989</c:v>
                </c:pt>
                <c:pt idx="52">
                  <c:v>8177.8688965000001</c:v>
                </c:pt>
                <c:pt idx="53">
                  <c:v>8180.8598634999998</c:v>
                </c:pt>
                <c:pt idx="54">
                  <c:v>8186.4155275000003</c:v>
                </c:pt>
                <c:pt idx="55">
                  <c:v>8194.779297000001</c:v>
                </c:pt>
                <c:pt idx="56">
                  <c:v>8180.3232420000004</c:v>
                </c:pt>
                <c:pt idx="57">
                  <c:v>8475.5458985000005</c:v>
                </c:pt>
                <c:pt idx="58">
                  <c:v>8478.287109500001</c:v>
                </c:pt>
                <c:pt idx="59">
                  <c:v>8477.6367190000001</c:v>
                </c:pt>
                <c:pt idx="60">
                  <c:v>8485.1059569999998</c:v>
                </c:pt>
                <c:pt idx="61">
                  <c:v>8471.53125</c:v>
                </c:pt>
                <c:pt idx="62">
                  <c:v>8469.2924805000002</c:v>
                </c:pt>
                <c:pt idx="63">
                  <c:v>8460.0761715000008</c:v>
                </c:pt>
                <c:pt idx="64">
                  <c:v>8454.8291014999995</c:v>
                </c:pt>
                <c:pt idx="65">
                  <c:v>6882.2077640000007</c:v>
                </c:pt>
                <c:pt idx="66">
                  <c:v>6902.5278319999998</c:v>
                </c:pt>
                <c:pt idx="67">
                  <c:v>6873.8684080000003</c:v>
                </c:pt>
                <c:pt idx="68">
                  <c:v>6883.0144044999997</c:v>
                </c:pt>
                <c:pt idx="69">
                  <c:v>6881.5820309999999</c:v>
                </c:pt>
                <c:pt idx="70">
                  <c:v>6902.1135254999999</c:v>
                </c:pt>
                <c:pt idx="71">
                  <c:v>6895.4440914999996</c:v>
                </c:pt>
              </c:numCache>
            </c:numRef>
          </c:xVal>
          <c:yVal>
            <c:numRef>
              <c:f>' 10 models'!$I$2:$I$73</c:f>
              <c:numCache>
                <c:formatCode>General</c:formatCode>
                <c:ptCount val="72"/>
                <c:pt idx="0">
                  <c:v>110.53053794444426</c:v>
                </c:pt>
                <c:pt idx="1">
                  <c:v>110.53053794444426</c:v>
                </c:pt>
                <c:pt idx="2">
                  <c:v>110.53053794444426</c:v>
                </c:pt>
                <c:pt idx="3">
                  <c:v>110.53053794444426</c:v>
                </c:pt>
                <c:pt idx="4">
                  <c:v>110.53053794444426</c:v>
                </c:pt>
                <c:pt idx="5">
                  <c:v>110.53053794444426</c:v>
                </c:pt>
                <c:pt idx="6">
                  <c:v>110.53053794444426</c:v>
                </c:pt>
                <c:pt idx="7">
                  <c:v>110.53053794444426</c:v>
                </c:pt>
                <c:pt idx="8">
                  <c:v>110.53053794444426</c:v>
                </c:pt>
                <c:pt idx="9">
                  <c:v>110.53053794444426</c:v>
                </c:pt>
                <c:pt idx="10">
                  <c:v>110.53053794444426</c:v>
                </c:pt>
                <c:pt idx="11">
                  <c:v>110.53053794444426</c:v>
                </c:pt>
                <c:pt idx="12">
                  <c:v>110.53053794444426</c:v>
                </c:pt>
                <c:pt idx="13">
                  <c:v>110.53053794444426</c:v>
                </c:pt>
                <c:pt idx="14">
                  <c:v>110.53053794444426</c:v>
                </c:pt>
                <c:pt idx="15">
                  <c:v>110.53053794444426</c:v>
                </c:pt>
                <c:pt idx="16">
                  <c:v>110.53053794444426</c:v>
                </c:pt>
                <c:pt idx="17">
                  <c:v>110.53053794444426</c:v>
                </c:pt>
                <c:pt idx="18">
                  <c:v>110.53053794444426</c:v>
                </c:pt>
                <c:pt idx="19">
                  <c:v>110.53053794444426</c:v>
                </c:pt>
                <c:pt idx="20">
                  <c:v>110.53053794444426</c:v>
                </c:pt>
                <c:pt idx="21">
                  <c:v>110.53053794444426</c:v>
                </c:pt>
                <c:pt idx="22">
                  <c:v>110.53053794444426</c:v>
                </c:pt>
                <c:pt idx="23">
                  <c:v>110.53053794444426</c:v>
                </c:pt>
                <c:pt idx="24">
                  <c:v>110.53053794444426</c:v>
                </c:pt>
                <c:pt idx="25">
                  <c:v>110.53053794444426</c:v>
                </c:pt>
                <c:pt idx="26">
                  <c:v>110.53053794444426</c:v>
                </c:pt>
                <c:pt idx="27">
                  <c:v>110.53053794444426</c:v>
                </c:pt>
                <c:pt idx="28">
                  <c:v>110.53053794444426</c:v>
                </c:pt>
                <c:pt idx="29">
                  <c:v>110.53053794444426</c:v>
                </c:pt>
                <c:pt idx="30">
                  <c:v>110.53053794444426</c:v>
                </c:pt>
                <c:pt idx="31">
                  <c:v>110.53053794444426</c:v>
                </c:pt>
                <c:pt idx="32">
                  <c:v>110.53053794444426</c:v>
                </c:pt>
                <c:pt idx="33">
                  <c:v>110.53053794444426</c:v>
                </c:pt>
                <c:pt idx="34">
                  <c:v>110.53053794444426</c:v>
                </c:pt>
                <c:pt idx="35">
                  <c:v>110.53053794444426</c:v>
                </c:pt>
                <c:pt idx="36">
                  <c:v>110.53053794444426</c:v>
                </c:pt>
                <c:pt idx="37">
                  <c:v>110.53053794444426</c:v>
                </c:pt>
                <c:pt idx="38">
                  <c:v>110.53053794444426</c:v>
                </c:pt>
                <c:pt idx="39">
                  <c:v>110.53053794444426</c:v>
                </c:pt>
                <c:pt idx="40">
                  <c:v>110.53053794444426</c:v>
                </c:pt>
                <c:pt idx="41">
                  <c:v>110.53053794444426</c:v>
                </c:pt>
                <c:pt idx="42">
                  <c:v>110.53053794444426</c:v>
                </c:pt>
                <c:pt idx="43">
                  <c:v>110.53053794444426</c:v>
                </c:pt>
                <c:pt idx="44">
                  <c:v>110.53053794444426</c:v>
                </c:pt>
                <c:pt idx="45">
                  <c:v>110.53053794444426</c:v>
                </c:pt>
                <c:pt idx="46">
                  <c:v>110.53053794444426</c:v>
                </c:pt>
                <c:pt idx="47">
                  <c:v>110.53053794444426</c:v>
                </c:pt>
                <c:pt idx="48">
                  <c:v>110.53053794444426</c:v>
                </c:pt>
                <c:pt idx="49">
                  <c:v>110.53053794444426</c:v>
                </c:pt>
                <c:pt idx="50">
                  <c:v>110.53053794444426</c:v>
                </c:pt>
                <c:pt idx="51">
                  <c:v>110.53053794444426</c:v>
                </c:pt>
                <c:pt idx="52">
                  <c:v>110.53053794444426</c:v>
                </c:pt>
                <c:pt idx="53">
                  <c:v>110.53053794444426</c:v>
                </c:pt>
                <c:pt idx="54">
                  <c:v>110.53053794444426</c:v>
                </c:pt>
                <c:pt idx="55">
                  <c:v>110.53053794444426</c:v>
                </c:pt>
                <c:pt idx="56">
                  <c:v>110.53053794444426</c:v>
                </c:pt>
                <c:pt idx="57">
                  <c:v>110.53053794444426</c:v>
                </c:pt>
                <c:pt idx="58">
                  <c:v>110.53053794444426</c:v>
                </c:pt>
                <c:pt idx="59">
                  <c:v>110.53053794444426</c:v>
                </c:pt>
                <c:pt idx="60">
                  <c:v>110.53053794444426</c:v>
                </c:pt>
                <c:pt idx="61">
                  <c:v>110.53053794444426</c:v>
                </c:pt>
                <c:pt idx="62">
                  <c:v>110.53053794444426</c:v>
                </c:pt>
                <c:pt idx="63">
                  <c:v>110.53053794444426</c:v>
                </c:pt>
                <c:pt idx="64">
                  <c:v>110.53053794444426</c:v>
                </c:pt>
                <c:pt idx="65">
                  <c:v>110.53053794444426</c:v>
                </c:pt>
                <c:pt idx="66">
                  <c:v>110.53053794444426</c:v>
                </c:pt>
                <c:pt idx="67">
                  <c:v>110.53053794444426</c:v>
                </c:pt>
                <c:pt idx="68">
                  <c:v>110.53053794444426</c:v>
                </c:pt>
                <c:pt idx="69">
                  <c:v>110.53053794444426</c:v>
                </c:pt>
                <c:pt idx="70">
                  <c:v>110.53053794444426</c:v>
                </c:pt>
                <c:pt idx="71">
                  <c:v>110.53053794444426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475176"/>
        <c:axId val="533476744"/>
      </c:scatterChart>
      <c:valAx>
        <c:axId val="533475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3476744"/>
        <c:crosses val="autoZero"/>
        <c:crossBetween val="midCat"/>
      </c:valAx>
      <c:valAx>
        <c:axId val="533476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3475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contours'!$D$2:$D$85</c:f>
              <c:numCache>
                <c:formatCode>General</c:formatCode>
                <c:ptCount val="84"/>
                <c:pt idx="0">
                  <c:v>477.64288299999998</c:v>
                </c:pt>
                <c:pt idx="1">
                  <c:v>477.21942100000001</c:v>
                </c:pt>
                <c:pt idx="2">
                  <c:v>478.21170000000001</c:v>
                </c:pt>
                <c:pt idx="3">
                  <c:v>478.36273199999999</c:v>
                </c:pt>
                <c:pt idx="4">
                  <c:v>478.35913099999999</c:v>
                </c:pt>
                <c:pt idx="5">
                  <c:v>478.07607999999999</c:v>
                </c:pt>
                <c:pt idx="6">
                  <c:v>477.55352800000003</c:v>
                </c:pt>
                <c:pt idx="7">
                  <c:v>478.16027800000001</c:v>
                </c:pt>
                <c:pt idx="8">
                  <c:v>476.92687999999998</c:v>
                </c:pt>
                <c:pt idx="9">
                  <c:v>404.02444500000001</c:v>
                </c:pt>
                <c:pt idx="10">
                  <c:v>403.52432299999998</c:v>
                </c:pt>
                <c:pt idx="11">
                  <c:v>404.67398100000003</c:v>
                </c:pt>
                <c:pt idx="12">
                  <c:v>404.94552599999997</c:v>
                </c:pt>
                <c:pt idx="13">
                  <c:v>404.71463</c:v>
                </c:pt>
                <c:pt idx="14">
                  <c:v>404.17132600000002</c:v>
                </c:pt>
                <c:pt idx="15">
                  <c:v>404.567047</c:v>
                </c:pt>
                <c:pt idx="16">
                  <c:v>405.26504499999999</c:v>
                </c:pt>
                <c:pt idx="17">
                  <c:v>364.715149</c:v>
                </c:pt>
                <c:pt idx="18">
                  <c:v>366.24438500000002</c:v>
                </c:pt>
                <c:pt idx="19">
                  <c:v>365.24804699999999</c:v>
                </c:pt>
                <c:pt idx="20">
                  <c:v>365.13168300000001</c:v>
                </c:pt>
                <c:pt idx="21">
                  <c:v>364.72167999999999</c:v>
                </c:pt>
                <c:pt idx="22">
                  <c:v>364.83435100000003</c:v>
                </c:pt>
                <c:pt idx="23">
                  <c:v>365.09039300000001</c:v>
                </c:pt>
                <c:pt idx="24">
                  <c:v>364.652466</c:v>
                </c:pt>
                <c:pt idx="25">
                  <c:v>475.70773300000002</c:v>
                </c:pt>
                <c:pt idx="26">
                  <c:v>476.02185100000003</c:v>
                </c:pt>
                <c:pt idx="27">
                  <c:v>474.584473</c:v>
                </c:pt>
                <c:pt idx="28">
                  <c:v>475.48803700000002</c:v>
                </c:pt>
                <c:pt idx="29">
                  <c:v>474.27038599999997</c:v>
                </c:pt>
                <c:pt idx="30">
                  <c:v>473.98168900000002</c:v>
                </c:pt>
                <c:pt idx="31">
                  <c:v>475.08563199999998</c:v>
                </c:pt>
                <c:pt idx="32">
                  <c:v>478.83453400000002</c:v>
                </c:pt>
                <c:pt idx="33">
                  <c:v>479.386505</c:v>
                </c:pt>
                <c:pt idx="34">
                  <c:v>480.26162699999998</c:v>
                </c:pt>
                <c:pt idx="35">
                  <c:v>478.49987800000002</c:v>
                </c:pt>
                <c:pt idx="36">
                  <c:v>479.09994499999999</c:v>
                </c:pt>
                <c:pt idx="37">
                  <c:v>478.97009300000002</c:v>
                </c:pt>
                <c:pt idx="38">
                  <c:v>479.05297899999999</c:v>
                </c:pt>
                <c:pt idx="39">
                  <c:v>479.07800300000002</c:v>
                </c:pt>
                <c:pt idx="40">
                  <c:v>423.05819700000001</c:v>
                </c:pt>
                <c:pt idx="41">
                  <c:v>422.51736499999998</c:v>
                </c:pt>
                <c:pt idx="42">
                  <c:v>423.223297</c:v>
                </c:pt>
                <c:pt idx="43">
                  <c:v>422.52359000000001</c:v>
                </c:pt>
                <c:pt idx="44">
                  <c:v>421.98794600000002</c:v>
                </c:pt>
                <c:pt idx="45">
                  <c:v>422.22506700000002</c:v>
                </c:pt>
                <c:pt idx="46">
                  <c:v>423.008331</c:v>
                </c:pt>
                <c:pt idx="47">
                  <c:v>423.17355300000003</c:v>
                </c:pt>
                <c:pt idx="48">
                  <c:v>422.72994999999997</c:v>
                </c:pt>
                <c:pt idx="49">
                  <c:v>421.36273199999999</c:v>
                </c:pt>
                <c:pt idx="50">
                  <c:v>421.96414199999998</c:v>
                </c:pt>
                <c:pt idx="51">
                  <c:v>421.82147200000003</c:v>
                </c:pt>
                <c:pt idx="52">
                  <c:v>421.26266500000003</c:v>
                </c:pt>
                <c:pt idx="53">
                  <c:v>421.29003899999998</c:v>
                </c:pt>
                <c:pt idx="54">
                  <c:v>421.33441199999999</c:v>
                </c:pt>
                <c:pt idx="55">
                  <c:v>422.11163299999998</c:v>
                </c:pt>
                <c:pt idx="56">
                  <c:v>421.67355300000003</c:v>
                </c:pt>
                <c:pt idx="57">
                  <c:v>327.376282</c:v>
                </c:pt>
                <c:pt idx="58">
                  <c:v>327.33624300000002</c:v>
                </c:pt>
                <c:pt idx="59">
                  <c:v>327.94317599999999</c:v>
                </c:pt>
                <c:pt idx="60">
                  <c:v>327.45468099999999</c:v>
                </c:pt>
                <c:pt idx="61">
                  <c:v>327.61730999999997</c:v>
                </c:pt>
                <c:pt idx="62">
                  <c:v>327.762878</c:v>
                </c:pt>
                <c:pt idx="63">
                  <c:v>327.97357199999999</c:v>
                </c:pt>
                <c:pt idx="64">
                  <c:v>328.344696</c:v>
                </c:pt>
                <c:pt idx="65">
                  <c:v>327.773865</c:v>
                </c:pt>
                <c:pt idx="66">
                  <c:v>330.79870599999998</c:v>
                </c:pt>
                <c:pt idx="67">
                  <c:v>331.14041099999997</c:v>
                </c:pt>
                <c:pt idx="68">
                  <c:v>331.09036300000002</c:v>
                </c:pt>
                <c:pt idx="69">
                  <c:v>331.12408399999998</c:v>
                </c:pt>
                <c:pt idx="70">
                  <c:v>330.95281999999997</c:v>
                </c:pt>
                <c:pt idx="71">
                  <c:v>330.80969199999998</c:v>
                </c:pt>
                <c:pt idx="72">
                  <c:v>330.54437300000001</c:v>
                </c:pt>
                <c:pt idx="73">
                  <c:v>330.41299400000003</c:v>
                </c:pt>
                <c:pt idx="74">
                  <c:v>330.330353</c:v>
                </c:pt>
                <c:pt idx="75">
                  <c:v>299.55484000000001</c:v>
                </c:pt>
                <c:pt idx="76">
                  <c:v>299.89822400000003</c:v>
                </c:pt>
                <c:pt idx="77">
                  <c:v>300.24102800000003</c:v>
                </c:pt>
                <c:pt idx="78">
                  <c:v>299.19454999999999</c:v>
                </c:pt>
                <c:pt idx="79">
                  <c:v>299.450897</c:v>
                </c:pt>
                <c:pt idx="80">
                  <c:v>299.56231700000001</c:v>
                </c:pt>
                <c:pt idx="81">
                  <c:v>300.743988</c:v>
                </c:pt>
                <c:pt idx="82">
                  <c:v>300.39038099999999</c:v>
                </c:pt>
                <c:pt idx="83">
                  <c:v>300.12213100000002</c:v>
                </c:pt>
              </c:numCache>
            </c:numRef>
          </c:xVal>
          <c:yVal>
            <c:numRef>
              <c:f>' 10 contours'!$C$2:$C$85</c:f>
              <c:numCache>
                <c:formatCode>General</c:formatCode>
                <c:ptCount val="84"/>
                <c:pt idx="0">
                  <c:v>478.06643700000001</c:v>
                </c:pt>
                <c:pt idx="1">
                  <c:v>477.66058299999997</c:v>
                </c:pt>
                <c:pt idx="2">
                  <c:v>477.65154999999999</c:v>
                </c:pt>
                <c:pt idx="3">
                  <c:v>481.38568099999998</c:v>
                </c:pt>
                <c:pt idx="4">
                  <c:v>479.40505999999999</c:v>
                </c:pt>
                <c:pt idx="5">
                  <c:v>479.489441</c:v>
                </c:pt>
                <c:pt idx="6">
                  <c:v>477.769226</c:v>
                </c:pt>
                <c:pt idx="7">
                  <c:v>481.41906699999998</c:v>
                </c:pt>
                <c:pt idx="8">
                  <c:v>482.43090799999999</c:v>
                </c:pt>
                <c:pt idx="9">
                  <c:v>404.97232100000002</c:v>
                </c:pt>
                <c:pt idx="10">
                  <c:v>402.59851099999997</c:v>
                </c:pt>
                <c:pt idx="11">
                  <c:v>406.66351300000002</c:v>
                </c:pt>
                <c:pt idx="12">
                  <c:v>405.30938700000002</c:v>
                </c:pt>
                <c:pt idx="13">
                  <c:v>406.07052599999997</c:v>
                </c:pt>
                <c:pt idx="14">
                  <c:v>407.16677900000002</c:v>
                </c:pt>
                <c:pt idx="15">
                  <c:v>405.637787</c:v>
                </c:pt>
                <c:pt idx="16">
                  <c:v>406.29617300000001</c:v>
                </c:pt>
                <c:pt idx="17">
                  <c:v>366.428741</c:v>
                </c:pt>
                <c:pt idx="18">
                  <c:v>366.20703099999997</c:v>
                </c:pt>
                <c:pt idx="19">
                  <c:v>365.63104199999998</c:v>
                </c:pt>
                <c:pt idx="20">
                  <c:v>364.70730600000002</c:v>
                </c:pt>
                <c:pt idx="21">
                  <c:v>365.564911</c:v>
                </c:pt>
                <c:pt idx="22">
                  <c:v>365.73513800000001</c:v>
                </c:pt>
                <c:pt idx="23">
                  <c:v>366.64868200000001</c:v>
                </c:pt>
                <c:pt idx="24">
                  <c:v>365.96826199999998</c:v>
                </c:pt>
                <c:pt idx="25">
                  <c:v>476.17156999999997</c:v>
                </c:pt>
                <c:pt idx="26">
                  <c:v>473.312836</c:v>
                </c:pt>
                <c:pt idx="27">
                  <c:v>475.36447099999998</c:v>
                </c:pt>
                <c:pt idx="28">
                  <c:v>475.74267600000002</c:v>
                </c:pt>
                <c:pt idx="29">
                  <c:v>473.633667</c:v>
                </c:pt>
                <c:pt idx="30">
                  <c:v>473.21456899999998</c:v>
                </c:pt>
                <c:pt idx="31">
                  <c:v>475.22384599999998</c:v>
                </c:pt>
                <c:pt idx="32">
                  <c:v>477.68841600000002</c:v>
                </c:pt>
                <c:pt idx="33">
                  <c:v>477.68713400000001</c:v>
                </c:pt>
                <c:pt idx="34">
                  <c:v>477.72946200000001</c:v>
                </c:pt>
                <c:pt idx="35">
                  <c:v>477.90231299999999</c:v>
                </c:pt>
                <c:pt idx="36">
                  <c:v>477.80044600000002</c:v>
                </c:pt>
                <c:pt idx="37">
                  <c:v>477.74835200000001</c:v>
                </c:pt>
                <c:pt idx="38">
                  <c:v>477.76992799999999</c:v>
                </c:pt>
                <c:pt idx="39">
                  <c:v>477.794983</c:v>
                </c:pt>
                <c:pt idx="40">
                  <c:v>421.38070699999997</c:v>
                </c:pt>
                <c:pt idx="41">
                  <c:v>421.02603099999999</c:v>
                </c:pt>
                <c:pt idx="42">
                  <c:v>420.92205799999999</c:v>
                </c:pt>
                <c:pt idx="43">
                  <c:v>422.51007099999998</c:v>
                </c:pt>
                <c:pt idx="44">
                  <c:v>421.296967</c:v>
                </c:pt>
                <c:pt idx="45">
                  <c:v>421.02545199999997</c:v>
                </c:pt>
                <c:pt idx="46">
                  <c:v>421.377411</c:v>
                </c:pt>
                <c:pt idx="47">
                  <c:v>421.06814600000001</c:v>
                </c:pt>
                <c:pt idx="48">
                  <c:v>421.10638399999999</c:v>
                </c:pt>
                <c:pt idx="49">
                  <c:v>420.20742799999999</c:v>
                </c:pt>
                <c:pt idx="50">
                  <c:v>420.48275799999999</c:v>
                </c:pt>
                <c:pt idx="51">
                  <c:v>420.52847300000002</c:v>
                </c:pt>
                <c:pt idx="52">
                  <c:v>419.93905599999999</c:v>
                </c:pt>
                <c:pt idx="53">
                  <c:v>420.23513800000001</c:v>
                </c:pt>
                <c:pt idx="54">
                  <c:v>420.46072400000003</c:v>
                </c:pt>
                <c:pt idx="55">
                  <c:v>419.94009399999999</c:v>
                </c:pt>
                <c:pt idx="56">
                  <c:v>420.10025000000002</c:v>
                </c:pt>
                <c:pt idx="57">
                  <c:v>325.14691199999999</c:v>
                </c:pt>
                <c:pt idx="58">
                  <c:v>325.14862099999999</c:v>
                </c:pt>
                <c:pt idx="59">
                  <c:v>325.20306399999998</c:v>
                </c:pt>
                <c:pt idx="60">
                  <c:v>325.49557499999997</c:v>
                </c:pt>
                <c:pt idx="61">
                  <c:v>325.34677099999999</c:v>
                </c:pt>
                <c:pt idx="62">
                  <c:v>325.30874599999999</c:v>
                </c:pt>
                <c:pt idx="63">
                  <c:v>325.392944</c:v>
                </c:pt>
                <c:pt idx="64">
                  <c:v>325.35888699999998</c:v>
                </c:pt>
                <c:pt idx="65">
                  <c:v>325.35754400000002</c:v>
                </c:pt>
                <c:pt idx="66">
                  <c:v>330.62823500000002</c:v>
                </c:pt>
                <c:pt idx="67">
                  <c:v>330.38696299999998</c:v>
                </c:pt>
                <c:pt idx="68">
                  <c:v>330.32720899999998</c:v>
                </c:pt>
                <c:pt idx="69">
                  <c:v>330.59442100000001</c:v>
                </c:pt>
                <c:pt idx="70">
                  <c:v>330.49527</c:v>
                </c:pt>
                <c:pt idx="71">
                  <c:v>329.859039</c:v>
                </c:pt>
                <c:pt idx="72">
                  <c:v>330.02001999999999</c:v>
                </c:pt>
                <c:pt idx="73">
                  <c:v>329.73577899999998</c:v>
                </c:pt>
                <c:pt idx="74">
                  <c:v>329.78323399999999</c:v>
                </c:pt>
                <c:pt idx="75">
                  <c:v>297.622681</c:v>
                </c:pt>
                <c:pt idx="76">
                  <c:v>297.43316700000003</c:v>
                </c:pt>
                <c:pt idx="77">
                  <c:v>297.53704800000003</c:v>
                </c:pt>
                <c:pt idx="78">
                  <c:v>297.64773600000001</c:v>
                </c:pt>
                <c:pt idx="79">
                  <c:v>297.66882299999997</c:v>
                </c:pt>
                <c:pt idx="80">
                  <c:v>297.23049900000001</c:v>
                </c:pt>
                <c:pt idx="81">
                  <c:v>297.35363799999999</c:v>
                </c:pt>
                <c:pt idx="82">
                  <c:v>296.929596</c:v>
                </c:pt>
                <c:pt idx="83">
                  <c:v>297.13232399999998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320000"/>
        <c:axId val="460289720"/>
      </c:scatterChart>
      <c:valAx>
        <c:axId val="52832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289720"/>
        <c:crosses val="autoZero"/>
        <c:crossBetween val="midCat"/>
      </c:valAx>
      <c:valAx>
        <c:axId val="46028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832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contours'!$F$2:$F$85</c:f>
              <c:numCache>
                <c:formatCode>General</c:formatCode>
                <c:ptCount val="84"/>
                <c:pt idx="0">
                  <c:v>477.85465999999997</c:v>
                </c:pt>
                <c:pt idx="1">
                  <c:v>477.44000199999999</c:v>
                </c:pt>
                <c:pt idx="2">
                  <c:v>477.931625</c:v>
                </c:pt>
                <c:pt idx="3">
                  <c:v>479.87420650000001</c:v>
                </c:pt>
                <c:pt idx="4">
                  <c:v>478.88209549999999</c:v>
                </c:pt>
                <c:pt idx="5">
                  <c:v>478.78276049999999</c:v>
                </c:pt>
                <c:pt idx="6">
                  <c:v>477.66137700000002</c:v>
                </c:pt>
                <c:pt idx="7">
                  <c:v>479.78967249999999</c:v>
                </c:pt>
                <c:pt idx="8">
                  <c:v>479.67889400000001</c:v>
                </c:pt>
                <c:pt idx="9">
                  <c:v>404.49838299999999</c:v>
                </c:pt>
                <c:pt idx="10">
                  <c:v>403.06141700000001</c:v>
                </c:pt>
                <c:pt idx="11">
                  <c:v>405.66874700000005</c:v>
                </c:pt>
                <c:pt idx="12">
                  <c:v>405.12745649999999</c:v>
                </c:pt>
                <c:pt idx="13">
                  <c:v>405.39257799999996</c:v>
                </c:pt>
                <c:pt idx="14">
                  <c:v>405.66905250000002</c:v>
                </c:pt>
                <c:pt idx="15">
                  <c:v>405.102417</c:v>
                </c:pt>
                <c:pt idx="16">
                  <c:v>405.78060900000003</c:v>
                </c:pt>
                <c:pt idx="17">
                  <c:v>365.57194500000003</c:v>
                </c:pt>
                <c:pt idx="18">
                  <c:v>366.225708</c:v>
                </c:pt>
                <c:pt idx="19">
                  <c:v>365.43954450000001</c:v>
                </c:pt>
                <c:pt idx="20">
                  <c:v>364.91949450000004</c:v>
                </c:pt>
                <c:pt idx="21">
                  <c:v>365.14329550000002</c:v>
                </c:pt>
                <c:pt idx="22">
                  <c:v>365.28474449999999</c:v>
                </c:pt>
                <c:pt idx="23">
                  <c:v>365.86953749999998</c:v>
                </c:pt>
                <c:pt idx="24">
                  <c:v>365.31036399999999</c:v>
                </c:pt>
                <c:pt idx="25">
                  <c:v>475.93965149999997</c:v>
                </c:pt>
                <c:pt idx="26">
                  <c:v>474.66734350000002</c:v>
                </c:pt>
                <c:pt idx="27">
                  <c:v>474.97447199999999</c:v>
                </c:pt>
                <c:pt idx="28">
                  <c:v>475.61535650000002</c:v>
                </c:pt>
                <c:pt idx="29">
                  <c:v>473.95202649999999</c:v>
                </c:pt>
                <c:pt idx="30">
                  <c:v>473.59812899999997</c:v>
                </c:pt>
                <c:pt idx="31">
                  <c:v>475.15473899999995</c:v>
                </c:pt>
                <c:pt idx="32">
                  <c:v>478.26147500000002</c:v>
                </c:pt>
                <c:pt idx="33">
                  <c:v>478.53681949999998</c:v>
                </c:pt>
                <c:pt idx="34">
                  <c:v>478.99554449999999</c:v>
                </c:pt>
                <c:pt idx="35">
                  <c:v>478.20109550000001</c:v>
                </c:pt>
                <c:pt idx="36">
                  <c:v>478.45019550000001</c:v>
                </c:pt>
                <c:pt idx="37">
                  <c:v>478.35922249999999</c:v>
                </c:pt>
                <c:pt idx="38">
                  <c:v>478.41145349999999</c:v>
                </c:pt>
                <c:pt idx="39">
                  <c:v>478.43649300000004</c:v>
                </c:pt>
                <c:pt idx="40">
                  <c:v>422.21945199999999</c:v>
                </c:pt>
                <c:pt idx="41">
                  <c:v>421.77169800000001</c:v>
                </c:pt>
                <c:pt idx="42">
                  <c:v>422.0726775</c:v>
                </c:pt>
                <c:pt idx="43">
                  <c:v>422.51683049999997</c:v>
                </c:pt>
                <c:pt idx="44">
                  <c:v>421.64245649999998</c:v>
                </c:pt>
                <c:pt idx="45">
                  <c:v>421.62525949999997</c:v>
                </c:pt>
                <c:pt idx="46">
                  <c:v>422.19287099999997</c:v>
                </c:pt>
                <c:pt idx="47">
                  <c:v>422.12084950000002</c:v>
                </c:pt>
                <c:pt idx="48">
                  <c:v>421.91816699999998</c:v>
                </c:pt>
                <c:pt idx="49">
                  <c:v>420.78507999999999</c:v>
                </c:pt>
                <c:pt idx="50">
                  <c:v>421.22344999999996</c:v>
                </c:pt>
                <c:pt idx="51">
                  <c:v>421.17497250000002</c:v>
                </c:pt>
                <c:pt idx="52">
                  <c:v>420.60086050000001</c:v>
                </c:pt>
                <c:pt idx="53">
                  <c:v>420.76258849999999</c:v>
                </c:pt>
                <c:pt idx="54">
                  <c:v>420.89756799999998</c:v>
                </c:pt>
                <c:pt idx="55">
                  <c:v>421.02586350000001</c:v>
                </c:pt>
                <c:pt idx="56">
                  <c:v>420.88690150000002</c:v>
                </c:pt>
                <c:pt idx="57">
                  <c:v>326.26159699999999</c:v>
                </c:pt>
                <c:pt idx="58">
                  <c:v>326.24243200000001</c:v>
                </c:pt>
                <c:pt idx="59">
                  <c:v>326.57312000000002</c:v>
                </c:pt>
                <c:pt idx="60">
                  <c:v>326.47512799999998</c:v>
                </c:pt>
                <c:pt idx="61">
                  <c:v>326.48204049999998</c:v>
                </c:pt>
                <c:pt idx="62">
                  <c:v>326.53581199999996</c:v>
                </c:pt>
                <c:pt idx="63">
                  <c:v>326.68325800000002</c:v>
                </c:pt>
                <c:pt idx="64">
                  <c:v>326.85179149999999</c:v>
                </c:pt>
                <c:pt idx="65">
                  <c:v>326.56570450000004</c:v>
                </c:pt>
                <c:pt idx="66">
                  <c:v>330.71347049999997</c:v>
                </c:pt>
                <c:pt idx="67">
                  <c:v>330.763687</c:v>
                </c:pt>
                <c:pt idx="68">
                  <c:v>330.70878600000003</c:v>
                </c:pt>
                <c:pt idx="69">
                  <c:v>330.85925250000003</c:v>
                </c:pt>
                <c:pt idx="70">
                  <c:v>330.72404499999999</c:v>
                </c:pt>
                <c:pt idx="71">
                  <c:v>330.33436549999999</c:v>
                </c:pt>
                <c:pt idx="72">
                  <c:v>330.2821965</c:v>
                </c:pt>
                <c:pt idx="73">
                  <c:v>330.0743865</c:v>
                </c:pt>
                <c:pt idx="74">
                  <c:v>330.05679350000003</c:v>
                </c:pt>
                <c:pt idx="75">
                  <c:v>298.58876050000003</c:v>
                </c:pt>
                <c:pt idx="76">
                  <c:v>298.66569550000003</c:v>
                </c:pt>
                <c:pt idx="77">
                  <c:v>298.88903800000003</c:v>
                </c:pt>
                <c:pt idx="78">
                  <c:v>298.42114300000003</c:v>
                </c:pt>
                <c:pt idx="79">
                  <c:v>298.55985999999996</c:v>
                </c:pt>
                <c:pt idx="80">
                  <c:v>298.39640800000001</c:v>
                </c:pt>
                <c:pt idx="81">
                  <c:v>299.048813</c:v>
                </c:pt>
                <c:pt idx="82">
                  <c:v>298.6599885</c:v>
                </c:pt>
                <c:pt idx="83">
                  <c:v>298.6272275</c:v>
                </c:pt>
              </c:numCache>
            </c:numRef>
          </c:xVal>
          <c:yVal>
            <c:numRef>
              <c:f>' 10 contours'!$E$2:$E$85</c:f>
              <c:numCache>
                <c:formatCode>General</c:formatCode>
                <c:ptCount val="84"/>
                <c:pt idx="0">
                  <c:v>-0.42355400000002419</c:v>
                </c:pt>
                <c:pt idx="1">
                  <c:v>-0.44116199999996297</c:v>
                </c:pt>
                <c:pt idx="2">
                  <c:v>0.56015000000002146</c:v>
                </c:pt>
                <c:pt idx="3">
                  <c:v>-3.0229489999999828</c:v>
                </c:pt>
                <c:pt idx="4">
                  <c:v>-1.045929000000001</c:v>
                </c:pt>
                <c:pt idx="5">
                  <c:v>-1.413361000000009</c:v>
                </c:pt>
                <c:pt idx="6">
                  <c:v>-0.21569799999997485</c:v>
                </c:pt>
                <c:pt idx="7">
                  <c:v>-3.2587889999999788</c:v>
                </c:pt>
                <c:pt idx="8">
                  <c:v>-5.5040280000000052</c:v>
                </c:pt>
                <c:pt idx="9">
                  <c:v>-0.94787600000000793</c:v>
                </c:pt>
                <c:pt idx="10">
                  <c:v>0.92581200000000763</c:v>
                </c:pt>
                <c:pt idx="11">
                  <c:v>-1.989531999999997</c:v>
                </c:pt>
                <c:pt idx="12">
                  <c:v>-0.36386100000004262</c:v>
                </c:pt>
                <c:pt idx="13">
                  <c:v>-1.3558959999999729</c:v>
                </c:pt>
                <c:pt idx="14">
                  <c:v>-2.9954529999999977</c:v>
                </c:pt>
                <c:pt idx="15">
                  <c:v>-1.0707400000000007</c:v>
                </c:pt>
                <c:pt idx="16">
                  <c:v>-1.0311280000000238</c:v>
                </c:pt>
                <c:pt idx="17">
                  <c:v>-1.7135920000000056</c:v>
                </c:pt>
                <c:pt idx="18">
                  <c:v>3.7354000000050291E-2</c:v>
                </c:pt>
                <c:pt idx="19">
                  <c:v>-0.38299499999999398</c:v>
                </c:pt>
                <c:pt idx="20">
                  <c:v>0.42437699999999268</c:v>
                </c:pt>
                <c:pt idx="21">
                  <c:v>-0.84323100000000295</c:v>
                </c:pt>
                <c:pt idx="22">
                  <c:v>-0.9007869999999798</c:v>
                </c:pt>
                <c:pt idx="23">
                  <c:v>-1.558289000000002</c:v>
                </c:pt>
                <c:pt idx="24">
                  <c:v>-1.3157959999999775</c:v>
                </c:pt>
                <c:pt idx="25">
                  <c:v>-0.46383699999995542</c:v>
                </c:pt>
                <c:pt idx="26">
                  <c:v>2.7090150000000222</c:v>
                </c:pt>
                <c:pt idx="27">
                  <c:v>-0.77999799999997776</c:v>
                </c:pt>
                <c:pt idx="28">
                  <c:v>-0.2546389999999974</c:v>
                </c:pt>
                <c:pt idx="29">
                  <c:v>0.63671899999997095</c:v>
                </c:pt>
                <c:pt idx="30">
                  <c:v>0.767120000000034</c:v>
                </c:pt>
                <c:pt idx="31">
                  <c:v>-0.13821400000000494</c:v>
                </c:pt>
                <c:pt idx="32">
                  <c:v>1.1461180000000013</c:v>
                </c:pt>
                <c:pt idx="33">
                  <c:v>1.6993709999999851</c:v>
                </c:pt>
                <c:pt idx="34">
                  <c:v>2.5321649999999636</c:v>
                </c:pt>
                <c:pt idx="35">
                  <c:v>0.59756500000003143</c:v>
                </c:pt>
                <c:pt idx="36">
                  <c:v>1.2994989999999689</c:v>
                </c:pt>
                <c:pt idx="37">
                  <c:v>1.2217410000000086</c:v>
                </c:pt>
                <c:pt idx="38">
                  <c:v>1.2830510000000004</c:v>
                </c:pt>
                <c:pt idx="39">
                  <c:v>1.2830200000000218</c:v>
                </c:pt>
                <c:pt idx="40">
                  <c:v>1.6774900000000343</c:v>
                </c:pt>
                <c:pt idx="41">
                  <c:v>1.4913339999999948</c:v>
                </c:pt>
                <c:pt idx="42">
                  <c:v>2.3012390000000096</c:v>
                </c:pt>
                <c:pt idx="43">
                  <c:v>1.3519000000030701E-2</c:v>
                </c:pt>
                <c:pt idx="44">
                  <c:v>0.6909790000000271</c:v>
                </c:pt>
                <c:pt idx="45">
                  <c:v>1.1996150000000512</c:v>
                </c:pt>
                <c:pt idx="46">
                  <c:v>1.6309200000000033</c:v>
                </c:pt>
                <c:pt idx="47">
                  <c:v>2.1054070000000138</c:v>
                </c:pt>
                <c:pt idx="48">
                  <c:v>1.6235659999999825</c:v>
                </c:pt>
                <c:pt idx="49">
                  <c:v>1.155304000000001</c:v>
                </c:pt>
                <c:pt idx="50">
                  <c:v>1.4813839999999914</c:v>
                </c:pt>
                <c:pt idx="51">
                  <c:v>1.2929990000000089</c:v>
                </c:pt>
                <c:pt idx="52">
                  <c:v>1.3236090000000331</c:v>
                </c:pt>
                <c:pt idx="53">
                  <c:v>1.0549009999999726</c:v>
                </c:pt>
                <c:pt idx="54">
                  <c:v>0.87368799999995872</c:v>
                </c:pt>
                <c:pt idx="55">
                  <c:v>2.1715389999999957</c:v>
                </c:pt>
                <c:pt idx="56">
                  <c:v>1.5733030000000099</c:v>
                </c:pt>
                <c:pt idx="57">
                  <c:v>2.2293700000000172</c:v>
                </c:pt>
                <c:pt idx="58">
                  <c:v>2.187622000000033</c:v>
                </c:pt>
                <c:pt idx="59">
                  <c:v>2.7401120000000105</c:v>
                </c:pt>
                <c:pt idx="60">
                  <c:v>1.9591060000000198</c:v>
                </c:pt>
                <c:pt idx="61">
                  <c:v>2.2705389999999852</c:v>
                </c:pt>
                <c:pt idx="62">
                  <c:v>2.4541320000000155</c:v>
                </c:pt>
                <c:pt idx="63">
                  <c:v>2.5806279999999902</c:v>
                </c:pt>
                <c:pt idx="64">
                  <c:v>2.9858090000000175</c:v>
                </c:pt>
                <c:pt idx="65">
                  <c:v>2.4163209999999822</c:v>
                </c:pt>
                <c:pt idx="66">
                  <c:v>0.17047099999996362</c:v>
                </c:pt>
                <c:pt idx="67">
                  <c:v>0.75344799999999168</c:v>
                </c:pt>
                <c:pt idx="68">
                  <c:v>0.76315400000004274</c:v>
                </c:pt>
                <c:pt idx="69">
                  <c:v>0.52966299999997091</c:v>
                </c:pt>
                <c:pt idx="70">
                  <c:v>0.45754999999996926</c:v>
                </c:pt>
                <c:pt idx="71">
                  <c:v>0.95065299999998842</c:v>
                </c:pt>
                <c:pt idx="72">
                  <c:v>0.52435300000001916</c:v>
                </c:pt>
                <c:pt idx="73">
                  <c:v>0.67721500000004653</c:v>
                </c:pt>
                <c:pt idx="74">
                  <c:v>0.54711900000000924</c:v>
                </c:pt>
                <c:pt idx="75">
                  <c:v>1.9321590000000128</c:v>
                </c:pt>
                <c:pt idx="76">
                  <c:v>2.4650570000000016</c:v>
                </c:pt>
                <c:pt idx="77">
                  <c:v>2.7039800000000014</c:v>
                </c:pt>
                <c:pt idx="78">
                  <c:v>1.5468139999999835</c:v>
                </c:pt>
                <c:pt idx="79">
                  <c:v>1.7820740000000228</c:v>
                </c:pt>
                <c:pt idx="80">
                  <c:v>2.3318179999999984</c:v>
                </c:pt>
                <c:pt idx="81">
                  <c:v>3.3903500000000122</c:v>
                </c:pt>
                <c:pt idx="82">
                  <c:v>3.4607849999999871</c:v>
                </c:pt>
                <c:pt idx="83">
                  <c:v>2.9898070000000416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contours'!$F$2:$F$85</c:f>
              <c:numCache>
                <c:formatCode>General</c:formatCode>
                <c:ptCount val="84"/>
                <c:pt idx="0">
                  <c:v>477.85465999999997</c:v>
                </c:pt>
                <c:pt idx="1">
                  <c:v>477.44000199999999</c:v>
                </c:pt>
                <c:pt idx="2">
                  <c:v>477.931625</c:v>
                </c:pt>
                <c:pt idx="3">
                  <c:v>479.87420650000001</c:v>
                </c:pt>
                <c:pt idx="4">
                  <c:v>478.88209549999999</c:v>
                </c:pt>
                <c:pt idx="5">
                  <c:v>478.78276049999999</c:v>
                </c:pt>
                <c:pt idx="6">
                  <c:v>477.66137700000002</c:v>
                </c:pt>
                <c:pt idx="7">
                  <c:v>479.78967249999999</c:v>
                </c:pt>
                <c:pt idx="8">
                  <c:v>479.67889400000001</c:v>
                </c:pt>
                <c:pt idx="9">
                  <c:v>404.49838299999999</c:v>
                </c:pt>
                <c:pt idx="10">
                  <c:v>403.06141700000001</c:v>
                </c:pt>
                <c:pt idx="11">
                  <c:v>405.66874700000005</c:v>
                </c:pt>
                <c:pt idx="12">
                  <c:v>405.12745649999999</c:v>
                </c:pt>
                <c:pt idx="13">
                  <c:v>405.39257799999996</c:v>
                </c:pt>
                <c:pt idx="14">
                  <c:v>405.66905250000002</c:v>
                </c:pt>
                <c:pt idx="15">
                  <c:v>405.102417</c:v>
                </c:pt>
                <c:pt idx="16">
                  <c:v>405.78060900000003</c:v>
                </c:pt>
                <c:pt idx="17">
                  <c:v>365.57194500000003</c:v>
                </c:pt>
                <c:pt idx="18">
                  <c:v>366.225708</c:v>
                </c:pt>
                <c:pt idx="19">
                  <c:v>365.43954450000001</c:v>
                </c:pt>
                <c:pt idx="20">
                  <c:v>364.91949450000004</c:v>
                </c:pt>
                <c:pt idx="21">
                  <c:v>365.14329550000002</c:v>
                </c:pt>
                <c:pt idx="22">
                  <c:v>365.28474449999999</c:v>
                </c:pt>
                <c:pt idx="23">
                  <c:v>365.86953749999998</c:v>
                </c:pt>
                <c:pt idx="24">
                  <c:v>365.31036399999999</c:v>
                </c:pt>
                <c:pt idx="25">
                  <c:v>475.93965149999997</c:v>
                </c:pt>
                <c:pt idx="26">
                  <c:v>474.66734350000002</c:v>
                </c:pt>
                <c:pt idx="27">
                  <c:v>474.97447199999999</c:v>
                </c:pt>
                <c:pt idx="28">
                  <c:v>475.61535650000002</c:v>
                </c:pt>
                <c:pt idx="29">
                  <c:v>473.95202649999999</c:v>
                </c:pt>
                <c:pt idx="30">
                  <c:v>473.59812899999997</c:v>
                </c:pt>
                <c:pt idx="31">
                  <c:v>475.15473899999995</c:v>
                </c:pt>
                <c:pt idx="32">
                  <c:v>478.26147500000002</c:v>
                </c:pt>
                <c:pt idx="33">
                  <c:v>478.53681949999998</c:v>
                </c:pt>
                <c:pt idx="34">
                  <c:v>478.99554449999999</c:v>
                </c:pt>
                <c:pt idx="35">
                  <c:v>478.20109550000001</c:v>
                </c:pt>
                <c:pt idx="36">
                  <c:v>478.45019550000001</c:v>
                </c:pt>
                <c:pt idx="37">
                  <c:v>478.35922249999999</c:v>
                </c:pt>
                <c:pt idx="38">
                  <c:v>478.41145349999999</c:v>
                </c:pt>
                <c:pt idx="39">
                  <c:v>478.43649300000004</c:v>
                </c:pt>
                <c:pt idx="40">
                  <c:v>422.21945199999999</c:v>
                </c:pt>
                <c:pt idx="41">
                  <c:v>421.77169800000001</c:v>
                </c:pt>
                <c:pt idx="42">
                  <c:v>422.0726775</c:v>
                </c:pt>
                <c:pt idx="43">
                  <c:v>422.51683049999997</c:v>
                </c:pt>
                <c:pt idx="44">
                  <c:v>421.64245649999998</c:v>
                </c:pt>
                <c:pt idx="45">
                  <c:v>421.62525949999997</c:v>
                </c:pt>
                <c:pt idx="46">
                  <c:v>422.19287099999997</c:v>
                </c:pt>
                <c:pt idx="47">
                  <c:v>422.12084950000002</c:v>
                </c:pt>
                <c:pt idx="48">
                  <c:v>421.91816699999998</c:v>
                </c:pt>
                <c:pt idx="49">
                  <c:v>420.78507999999999</c:v>
                </c:pt>
                <c:pt idx="50">
                  <c:v>421.22344999999996</c:v>
                </c:pt>
                <c:pt idx="51">
                  <c:v>421.17497250000002</c:v>
                </c:pt>
                <c:pt idx="52">
                  <c:v>420.60086050000001</c:v>
                </c:pt>
                <c:pt idx="53">
                  <c:v>420.76258849999999</c:v>
                </c:pt>
                <c:pt idx="54">
                  <c:v>420.89756799999998</c:v>
                </c:pt>
                <c:pt idx="55">
                  <c:v>421.02586350000001</c:v>
                </c:pt>
                <c:pt idx="56">
                  <c:v>420.88690150000002</c:v>
                </c:pt>
                <c:pt idx="57">
                  <c:v>326.26159699999999</c:v>
                </c:pt>
                <c:pt idx="58">
                  <c:v>326.24243200000001</c:v>
                </c:pt>
                <c:pt idx="59">
                  <c:v>326.57312000000002</c:v>
                </c:pt>
                <c:pt idx="60">
                  <c:v>326.47512799999998</c:v>
                </c:pt>
                <c:pt idx="61">
                  <c:v>326.48204049999998</c:v>
                </c:pt>
                <c:pt idx="62">
                  <c:v>326.53581199999996</c:v>
                </c:pt>
                <c:pt idx="63">
                  <c:v>326.68325800000002</c:v>
                </c:pt>
                <c:pt idx="64">
                  <c:v>326.85179149999999</c:v>
                </c:pt>
                <c:pt idx="65">
                  <c:v>326.56570450000004</c:v>
                </c:pt>
                <c:pt idx="66">
                  <c:v>330.71347049999997</c:v>
                </c:pt>
                <c:pt idx="67">
                  <c:v>330.763687</c:v>
                </c:pt>
                <c:pt idx="68">
                  <c:v>330.70878600000003</c:v>
                </c:pt>
                <c:pt idx="69">
                  <c:v>330.85925250000003</c:v>
                </c:pt>
                <c:pt idx="70">
                  <c:v>330.72404499999999</c:v>
                </c:pt>
                <c:pt idx="71">
                  <c:v>330.33436549999999</c:v>
                </c:pt>
                <c:pt idx="72">
                  <c:v>330.2821965</c:v>
                </c:pt>
                <c:pt idx="73">
                  <c:v>330.0743865</c:v>
                </c:pt>
                <c:pt idx="74">
                  <c:v>330.05679350000003</c:v>
                </c:pt>
                <c:pt idx="75">
                  <c:v>298.58876050000003</c:v>
                </c:pt>
                <c:pt idx="76">
                  <c:v>298.66569550000003</c:v>
                </c:pt>
                <c:pt idx="77">
                  <c:v>298.88903800000003</c:v>
                </c:pt>
                <c:pt idx="78">
                  <c:v>298.42114300000003</c:v>
                </c:pt>
                <c:pt idx="79">
                  <c:v>298.55985999999996</c:v>
                </c:pt>
                <c:pt idx="80">
                  <c:v>298.39640800000001</c:v>
                </c:pt>
                <c:pt idx="81">
                  <c:v>299.048813</c:v>
                </c:pt>
                <c:pt idx="82">
                  <c:v>298.6599885</c:v>
                </c:pt>
                <c:pt idx="83">
                  <c:v>298.6272275</c:v>
                </c:pt>
              </c:numCache>
            </c:numRef>
          </c:xVal>
          <c:yVal>
            <c:numRef>
              <c:f>' 10 contours'!$G$2:$G$85</c:f>
              <c:numCache>
                <c:formatCode>General</c:formatCode>
                <c:ptCount val="84"/>
                <c:pt idx="0">
                  <c:v>-2.5490166500110742</c:v>
                </c:pt>
                <c:pt idx="1">
                  <c:v>-2.5490166500110742</c:v>
                </c:pt>
                <c:pt idx="2">
                  <c:v>-2.5490166500110742</c:v>
                </c:pt>
                <c:pt idx="3">
                  <c:v>-2.5490166500110742</c:v>
                </c:pt>
                <c:pt idx="4">
                  <c:v>-2.5490166500110742</c:v>
                </c:pt>
                <c:pt idx="5">
                  <c:v>-2.5490166500110742</c:v>
                </c:pt>
                <c:pt idx="6">
                  <c:v>-2.5490166500110742</c:v>
                </c:pt>
                <c:pt idx="7">
                  <c:v>-2.5490166500110742</c:v>
                </c:pt>
                <c:pt idx="8">
                  <c:v>-2.5490166500110742</c:v>
                </c:pt>
                <c:pt idx="9">
                  <c:v>-2.5490166500110742</c:v>
                </c:pt>
                <c:pt idx="10">
                  <c:v>-2.5490166500110742</c:v>
                </c:pt>
                <c:pt idx="11">
                  <c:v>-2.5490166500110742</c:v>
                </c:pt>
                <c:pt idx="12">
                  <c:v>-2.5490166500110742</c:v>
                </c:pt>
                <c:pt idx="13">
                  <c:v>-2.5490166500110742</c:v>
                </c:pt>
                <c:pt idx="14">
                  <c:v>-2.5490166500110742</c:v>
                </c:pt>
                <c:pt idx="15">
                  <c:v>-2.5490166500110742</c:v>
                </c:pt>
                <c:pt idx="16">
                  <c:v>-2.5490166500110742</c:v>
                </c:pt>
                <c:pt idx="17">
                  <c:v>-2.5490166500110742</c:v>
                </c:pt>
                <c:pt idx="18">
                  <c:v>-2.5490166500110742</c:v>
                </c:pt>
                <c:pt idx="19">
                  <c:v>-2.5490166500110742</c:v>
                </c:pt>
                <c:pt idx="20">
                  <c:v>-2.5490166500110742</c:v>
                </c:pt>
                <c:pt idx="21">
                  <c:v>-2.5490166500110742</c:v>
                </c:pt>
                <c:pt idx="22">
                  <c:v>-2.5490166500110742</c:v>
                </c:pt>
                <c:pt idx="23">
                  <c:v>-2.5490166500110742</c:v>
                </c:pt>
                <c:pt idx="24">
                  <c:v>-2.5490166500110742</c:v>
                </c:pt>
                <c:pt idx="25">
                  <c:v>-2.5490166500110742</c:v>
                </c:pt>
                <c:pt idx="26">
                  <c:v>-2.5490166500110742</c:v>
                </c:pt>
                <c:pt idx="27">
                  <c:v>-2.5490166500110742</c:v>
                </c:pt>
                <c:pt idx="28">
                  <c:v>-2.5490166500110742</c:v>
                </c:pt>
                <c:pt idx="29">
                  <c:v>-2.5490166500110742</c:v>
                </c:pt>
                <c:pt idx="30">
                  <c:v>-2.5490166500110742</c:v>
                </c:pt>
                <c:pt idx="31">
                  <c:v>-2.5490166500110742</c:v>
                </c:pt>
                <c:pt idx="32">
                  <c:v>-2.5490166500110742</c:v>
                </c:pt>
                <c:pt idx="33">
                  <c:v>-2.5490166500110742</c:v>
                </c:pt>
                <c:pt idx="34">
                  <c:v>-2.5490166500110742</c:v>
                </c:pt>
                <c:pt idx="35">
                  <c:v>-2.5490166500110742</c:v>
                </c:pt>
                <c:pt idx="36">
                  <c:v>-2.5490166500110742</c:v>
                </c:pt>
                <c:pt idx="37">
                  <c:v>-2.5490166500110742</c:v>
                </c:pt>
                <c:pt idx="38">
                  <c:v>-2.5490166500110742</c:v>
                </c:pt>
                <c:pt idx="39">
                  <c:v>-2.5490166500110742</c:v>
                </c:pt>
                <c:pt idx="40">
                  <c:v>-2.5490166500110742</c:v>
                </c:pt>
                <c:pt idx="41">
                  <c:v>-2.5490166500110742</c:v>
                </c:pt>
                <c:pt idx="42">
                  <c:v>-2.5490166500110742</c:v>
                </c:pt>
                <c:pt idx="43">
                  <c:v>-2.5490166500110742</c:v>
                </c:pt>
                <c:pt idx="44">
                  <c:v>-2.5490166500110742</c:v>
                </c:pt>
                <c:pt idx="45">
                  <c:v>-2.5490166500110742</c:v>
                </c:pt>
                <c:pt idx="46">
                  <c:v>-2.5490166500110742</c:v>
                </c:pt>
                <c:pt idx="47">
                  <c:v>-2.5490166500110742</c:v>
                </c:pt>
                <c:pt idx="48">
                  <c:v>-2.5490166500110742</c:v>
                </c:pt>
                <c:pt idx="49">
                  <c:v>-2.5490166500110742</c:v>
                </c:pt>
                <c:pt idx="50">
                  <c:v>-2.5490166500110742</c:v>
                </c:pt>
                <c:pt idx="51">
                  <c:v>-2.5490166500110742</c:v>
                </c:pt>
                <c:pt idx="52">
                  <c:v>-2.5490166500110742</c:v>
                </c:pt>
                <c:pt idx="53">
                  <c:v>-2.5490166500110742</c:v>
                </c:pt>
                <c:pt idx="54">
                  <c:v>-2.5490166500110742</c:v>
                </c:pt>
                <c:pt idx="55">
                  <c:v>-2.5490166500110742</c:v>
                </c:pt>
                <c:pt idx="56">
                  <c:v>-2.5490166500110742</c:v>
                </c:pt>
                <c:pt idx="57">
                  <c:v>-2.5490166500110742</c:v>
                </c:pt>
                <c:pt idx="58">
                  <c:v>-2.5490166500110742</c:v>
                </c:pt>
                <c:pt idx="59">
                  <c:v>-2.5490166500110742</c:v>
                </c:pt>
                <c:pt idx="60">
                  <c:v>-2.5490166500110742</c:v>
                </c:pt>
                <c:pt idx="61">
                  <c:v>-2.5490166500110742</c:v>
                </c:pt>
                <c:pt idx="62">
                  <c:v>-2.5490166500110742</c:v>
                </c:pt>
                <c:pt idx="63">
                  <c:v>-2.5490166500110742</c:v>
                </c:pt>
                <c:pt idx="64">
                  <c:v>-2.5490166500110742</c:v>
                </c:pt>
                <c:pt idx="65">
                  <c:v>-2.5490166500110742</c:v>
                </c:pt>
                <c:pt idx="66">
                  <c:v>-2.5490166500110742</c:v>
                </c:pt>
                <c:pt idx="67">
                  <c:v>-2.5490166500110742</c:v>
                </c:pt>
                <c:pt idx="68">
                  <c:v>-2.5490166500110742</c:v>
                </c:pt>
                <c:pt idx="69">
                  <c:v>-2.5490166500110742</c:v>
                </c:pt>
                <c:pt idx="70">
                  <c:v>-2.5490166500110742</c:v>
                </c:pt>
                <c:pt idx="71">
                  <c:v>-2.5490166500110742</c:v>
                </c:pt>
                <c:pt idx="72">
                  <c:v>-2.5490166500110742</c:v>
                </c:pt>
                <c:pt idx="73">
                  <c:v>-2.5490166500110742</c:v>
                </c:pt>
                <c:pt idx="74">
                  <c:v>-2.5490166500110742</c:v>
                </c:pt>
                <c:pt idx="75">
                  <c:v>-2.5490166500110742</c:v>
                </c:pt>
                <c:pt idx="76">
                  <c:v>-2.5490166500110742</c:v>
                </c:pt>
                <c:pt idx="77">
                  <c:v>-2.5490166500110742</c:v>
                </c:pt>
                <c:pt idx="78">
                  <c:v>-2.5490166500110742</c:v>
                </c:pt>
                <c:pt idx="79">
                  <c:v>-2.5490166500110742</c:v>
                </c:pt>
                <c:pt idx="80">
                  <c:v>-2.5490166500110742</c:v>
                </c:pt>
                <c:pt idx="81">
                  <c:v>-2.5490166500110742</c:v>
                </c:pt>
                <c:pt idx="82">
                  <c:v>-2.5490166500110742</c:v>
                </c:pt>
                <c:pt idx="83">
                  <c:v>-2.5490166500110742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contours'!$F$2:$F$85</c:f>
              <c:numCache>
                <c:formatCode>General</c:formatCode>
                <c:ptCount val="84"/>
                <c:pt idx="0">
                  <c:v>477.85465999999997</c:v>
                </c:pt>
                <c:pt idx="1">
                  <c:v>477.44000199999999</c:v>
                </c:pt>
                <c:pt idx="2">
                  <c:v>477.931625</c:v>
                </c:pt>
                <c:pt idx="3">
                  <c:v>479.87420650000001</c:v>
                </c:pt>
                <c:pt idx="4">
                  <c:v>478.88209549999999</c:v>
                </c:pt>
                <c:pt idx="5">
                  <c:v>478.78276049999999</c:v>
                </c:pt>
                <c:pt idx="6">
                  <c:v>477.66137700000002</c:v>
                </c:pt>
                <c:pt idx="7">
                  <c:v>479.78967249999999</c:v>
                </c:pt>
                <c:pt idx="8">
                  <c:v>479.67889400000001</c:v>
                </c:pt>
                <c:pt idx="9">
                  <c:v>404.49838299999999</c:v>
                </c:pt>
                <c:pt idx="10">
                  <c:v>403.06141700000001</c:v>
                </c:pt>
                <c:pt idx="11">
                  <c:v>405.66874700000005</c:v>
                </c:pt>
                <c:pt idx="12">
                  <c:v>405.12745649999999</c:v>
                </c:pt>
                <c:pt idx="13">
                  <c:v>405.39257799999996</c:v>
                </c:pt>
                <c:pt idx="14">
                  <c:v>405.66905250000002</c:v>
                </c:pt>
                <c:pt idx="15">
                  <c:v>405.102417</c:v>
                </c:pt>
                <c:pt idx="16">
                  <c:v>405.78060900000003</c:v>
                </c:pt>
                <c:pt idx="17">
                  <c:v>365.57194500000003</c:v>
                </c:pt>
                <c:pt idx="18">
                  <c:v>366.225708</c:v>
                </c:pt>
                <c:pt idx="19">
                  <c:v>365.43954450000001</c:v>
                </c:pt>
                <c:pt idx="20">
                  <c:v>364.91949450000004</c:v>
                </c:pt>
                <c:pt idx="21">
                  <c:v>365.14329550000002</c:v>
                </c:pt>
                <c:pt idx="22">
                  <c:v>365.28474449999999</c:v>
                </c:pt>
                <c:pt idx="23">
                  <c:v>365.86953749999998</c:v>
                </c:pt>
                <c:pt idx="24">
                  <c:v>365.31036399999999</c:v>
                </c:pt>
                <c:pt idx="25">
                  <c:v>475.93965149999997</c:v>
                </c:pt>
                <c:pt idx="26">
                  <c:v>474.66734350000002</c:v>
                </c:pt>
                <c:pt idx="27">
                  <c:v>474.97447199999999</c:v>
                </c:pt>
                <c:pt idx="28">
                  <c:v>475.61535650000002</c:v>
                </c:pt>
                <c:pt idx="29">
                  <c:v>473.95202649999999</c:v>
                </c:pt>
                <c:pt idx="30">
                  <c:v>473.59812899999997</c:v>
                </c:pt>
                <c:pt idx="31">
                  <c:v>475.15473899999995</c:v>
                </c:pt>
                <c:pt idx="32">
                  <c:v>478.26147500000002</c:v>
                </c:pt>
                <c:pt idx="33">
                  <c:v>478.53681949999998</c:v>
                </c:pt>
                <c:pt idx="34">
                  <c:v>478.99554449999999</c:v>
                </c:pt>
                <c:pt idx="35">
                  <c:v>478.20109550000001</c:v>
                </c:pt>
                <c:pt idx="36">
                  <c:v>478.45019550000001</c:v>
                </c:pt>
                <c:pt idx="37">
                  <c:v>478.35922249999999</c:v>
                </c:pt>
                <c:pt idx="38">
                  <c:v>478.41145349999999</c:v>
                </c:pt>
                <c:pt idx="39">
                  <c:v>478.43649300000004</c:v>
                </c:pt>
                <c:pt idx="40">
                  <c:v>422.21945199999999</c:v>
                </c:pt>
                <c:pt idx="41">
                  <c:v>421.77169800000001</c:v>
                </c:pt>
                <c:pt idx="42">
                  <c:v>422.0726775</c:v>
                </c:pt>
                <c:pt idx="43">
                  <c:v>422.51683049999997</c:v>
                </c:pt>
                <c:pt idx="44">
                  <c:v>421.64245649999998</c:v>
                </c:pt>
                <c:pt idx="45">
                  <c:v>421.62525949999997</c:v>
                </c:pt>
                <c:pt idx="46">
                  <c:v>422.19287099999997</c:v>
                </c:pt>
                <c:pt idx="47">
                  <c:v>422.12084950000002</c:v>
                </c:pt>
                <c:pt idx="48">
                  <c:v>421.91816699999998</c:v>
                </c:pt>
                <c:pt idx="49">
                  <c:v>420.78507999999999</c:v>
                </c:pt>
                <c:pt idx="50">
                  <c:v>421.22344999999996</c:v>
                </c:pt>
                <c:pt idx="51">
                  <c:v>421.17497250000002</c:v>
                </c:pt>
                <c:pt idx="52">
                  <c:v>420.60086050000001</c:v>
                </c:pt>
                <c:pt idx="53">
                  <c:v>420.76258849999999</c:v>
                </c:pt>
                <c:pt idx="54">
                  <c:v>420.89756799999998</c:v>
                </c:pt>
                <c:pt idx="55">
                  <c:v>421.02586350000001</c:v>
                </c:pt>
                <c:pt idx="56">
                  <c:v>420.88690150000002</c:v>
                </c:pt>
                <c:pt idx="57">
                  <c:v>326.26159699999999</c:v>
                </c:pt>
                <c:pt idx="58">
                  <c:v>326.24243200000001</c:v>
                </c:pt>
                <c:pt idx="59">
                  <c:v>326.57312000000002</c:v>
                </c:pt>
                <c:pt idx="60">
                  <c:v>326.47512799999998</c:v>
                </c:pt>
                <c:pt idx="61">
                  <c:v>326.48204049999998</c:v>
                </c:pt>
                <c:pt idx="62">
                  <c:v>326.53581199999996</c:v>
                </c:pt>
                <c:pt idx="63">
                  <c:v>326.68325800000002</c:v>
                </c:pt>
                <c:pt idx="64">
                  <c:v>326.85179149999999</c:v>
                </c:pt>
                <c:pt idx="65">
                  <c:v>326.56570450000004</c:v>
                </c:pt>
                <c:pt idx="66">
                  <c:v>330.71347049999997</c:v>
                </c:pt>
                <c:pt idx="67">
                  <c:v>330.763687</c:v>
                </c:pt>
                <c:pt idx="68">
                  <c:v>330.70878600000003</c:v>
                </c:pt>
                <c:pt idx="69">
                  <c:v>330.85925250000003</c:v>
                </c:pt>
                <c:pt idx="70">
                  <c:v>330.72404499999999</c:v>
                </c:pt>
                <c:pt idx="71">
                  <c:v>330.33436549999999</c:v>
                </c:pt>
                <c:pt idx="72">
                  <c:v>330.2821965</c:v>
                </c:pt>
                <c:pt idx="73">
                  <c:v>330.0743865</c:v>
                </c:pt>
                <c:pt idx="74">
                  <c:v>330.05679350000003</c:v>
                </c:pt>
                <c:pt idx="75">
                  <c:v>298.58876050000003</c:v>
                </c:pt>
                <c:pt idx="76">
                  <c:v>298.66569550000003</c:v>
                </c:pt>
                <c:pt idx="77">
                  <c:v>298.88903800000003</c:v>
                </c:pt>
                <c:pt idx="78">
                  <c:v>298.42114300000003</c:v>
                </c:pt>
                <c:pt idx="79">
                  <c:v>298.55985999999996</c:v>
                </c:pt>
                <c:pt idx="80">
                  <c:v>298.39640800000001</c:v>
                </c:pt>
                <c:pt idx="81">
                  <c:v>299.048813</c:v>
                </c:pt>
                <c:pt idx="82">
                  <c:v>298.6599885</c:v>
                </c:pt>
                <c:pt idx="83">
                  <c:v>298.6272275</c:v>
                </c:pt>
              </c:numCache>
            </c:numRef>
          </c:xVal>
          <c:yVal>
            <c:numRef>
              <c:f>' 10 contours'!$H$2:$H$85</c:f>
              <c:numCache>
                <c:formatCode>General</c:formatCode>
                <c:ptCount val="84"/>
                <c:pt idx="0">
                  <c:v>3.9097939833444189</c:v>
                </c:pt>
                <c:pt idx="1">
                  <c:v>3.9097939833444189</c:v>
                </c:pt>
                <c:pt idx="2">
                  <c:v>3.9097939833444189</c:v>
                </c:pt>
                <c:pt idx="3">
                  <c:v>3.9097939833444189</c:v>
                </c:pt>
                <c:pt idx="4">
                  <c:v>3.9097939833444189</c:v>
                </c:pt>
                <c:pt idx="5">
                  <c:v>3.9097939833444189</c:v>
                </c:pt>
                <c:pt idx="6">
                  <c:v>3.9097939833444189</c:v>
                </c:pt>
                <c:pt idx="7">
                  <c:v>3.9097939833444189</c:v>
                </c:pt>
                <c:pt idx="8">
                  <c:v>3.9097939833444189</c:v>
                </c:pt>
                <c:pt idx="9">
                  <c:v>3.9097939833444189</c:v>
                </c:pt>
                <c:pt idx="10">
                  <c:v>3.9097939833444189</c:v>
                </c:pt>
                <c:pt idx="11">
                  <c:v>3.9097939833444189</c:v>
                </c:pt>
                <c:pt idx="12">
                  <c:v>3.9097939833444189</c:v>
                </c:pt>
                <c:pt idx="13">
                  <c:v>3.9097939833444189</c:v>
                </c:pt>
                <c:pt idx="14">
                  <c:v>3.9097939833444189</c:v>
                </c:pt>
                <c:pt idx="15">
                  <c:v>3.9097939833444189</c:v>
                </c:pt>
                <c:pt idx="16">
                  <c:v>3.9097939833444189</c:v>
                </c:pt>
                <c:pt idx="17">
                  <c:v>3.9097939833444189</c:v>
                </c:pt>
                <c:pt idx="18">
                  <c:v>3.9097939833444189</c:v>
                </c:pt>
                <c:pt idx="19">
                  <c:v>3.9097939833444189</c:v>
                </c:pt>
                <c:pt idx="20">
                  <c:v>3.9097939833444189</c:v>
                </c:pt>
                <c:pt idx="21">
                  <c:v>3.9097939833444189</c:v>
                </c:pt>
                <c:pt idx="22">
                  <c:v>3.9097939833444189</c:v>
                </c:pt>
                <c:pt idx="23">
                  <c:v>3.9097939833444189</c:v>
                </c:pt>
                <c:pt idx="24">
                  <c:v>3.9097939833444189</c:v>
                </c:pt>
                <c:pt idx="25">
                  <c:v>3.9097939833444189</c:v>
                </c:pt>
                <c:pt idx="26">
                  <c:v>3.9097939833444189</c:v>
                </c:pt>
                <c:pt idx="27">
                  <c:v>3.9097939833444189</c:v>
                </c:pt>
                <c:pt idx="28">
                  <c:v>3.9097939833444189</c:v>
                </c:pt>
                <c:pt idx="29">
                  <c:v>3.9097939833444189</c:v>
                </c:pt>
                <c:pt idx="30">
                  <c:v>3.9097939833444189</c:v>
                </c:pt>
                <c:pt idx="31">
                  <c:v>3.9097939833444189</c:v>
                </c:pt>
                <c:pt idx="32">
                  <c:v>3.9097939833444189</c:v>
                </c:pt>
                <c:pt idx="33">
                  <c:v>3.9097939833444189</c:v>
                </c:pt>
                <c:pt idx="34">
                  <c:v>3.9097939833444189</c:v>
                </c:pt>
                <c:pt idx="35">
                  <c:v>3.9097939833444189</c:v>
                </c:pt>
                <c:pt idx="36">
                  <c:v>3.9097939833444189</c:v>
                </c:pt>
                <c:pt idx="37">
                  <c:v>3.9097939833444189</c:v>
                </c:pt>
                <c:pt idx="38">
                  <c:v>3.9097939833444189</c:v>
                </c:pt>
                <c:pt idx="39">
                  <c:v>3.9097939833444189</c:v>
                </c:pt>
                <c:pt idx="40">
                  <c:v>3.9097939833444189</c:v>
                </c:pt>
                <c:pt idx="41">
                  <c:v>3.9097939833444189</c:v>
                </c:pt>
                <c:pt idx="42">
                  <c:v>3.9097939833444189</c:v>
                </c:pt>
                <c:pt idx="43">
                  <c:v>3.9097939833444189</c:v>
                </c:pt>
                <c:pt idx="44">
                  <c:v>3.9097939833444189</c:v>
                </c:pt>
                <c:pt idx="45">
                  <c:v>3.9097939833444189</c:v>
                </c:pt>
                <c:pt idx="46">
                  <c:v>3.9097939833444189</c:v>
                </c:pt>
                <c:pt idx="47">
                  <c:v>3.9097939833444189</c:v>
                </c:pt>
                <c:pt idx="48">
                  <c:v>3.9097939833444189</c:v>
                </c:pt>
                <c:pt idx="49">
                  <c:v>3.9097939833444189</c:v>
                </c:pt>
                <c:pt idx="50">
                  <c:v>3.9097939833444189</c:v>
                </c:pt>
                <c:pt idx="51">
                  <c:v>3.9097939833444189</c:v>
                </c:pt>
                <c:pt idx="52">
                  <c:v>3.9097939833444189</c:v>
                </c:pt>
                <c:pt idx="53">
                  <c:v>3.9097939833444189</c:v>
                </c:pt>
                <c:pt idx="54">
                  <c:v>3.9097939833444189</c:v>
                </c:pt>
                <c:pt idx="55">
                  <c:v>3.9097939833444189</c:v>
                </c:pt>
                <c:pt idx="56">
                  <c:v>3.9097939833444189</c:v>
                </c:pt>
                <c:pt idx="57">
                  <c:v>3.9097939833444189</c:v>
                </c:pt>
                <c:pt idx="58">
                  <c:v>3.9097939833444189</c:v>
                </c:pt>
                <c:pt idx="59">
                  <c:v>3.9097939833444189</c:v>
                </c:pt>
                <c:pt idx="60">
                  <c:v>3.9097939833444189</c:v>
                </c:pt>
                <c:pt idx="61">
                  <c:v>3.9097939833444189</c:v>
                </c:pt>
                <c:pt idx="62">
                  <c:v>3.9097939833444189</c:v>
                </c:pt>
                <c:pt idx="63">
                  <c:v>3.9097939833444189</c:v>
                </c:pt>
                <c:pt idx="64">
                  <c:v>3.9097939833444189</c:v>
                </c:pt>
                <c:pt idx="65">
                  <c:v>3.9097939833444189</c:v>
                </c:pt>
                <c:pt idx="66">
                  <c:v>3.9097939833444189</c:v>
                </c:pt>
                <c:pt idx="67">
                  <c:v>3.9097939833444189</c:v>
                </c:pt>
                <c:pt idx="68">
                  <c:v>3.9097939833444189</c:v>
                </c:pt>
                <c:pt idx="69">
                  <c:v>3.9097939833444189</c:v>
                </c:pt>
                <c:pt idx="70">
                  <c:v>3.9097939833444189</c:v>
                </c:pt>
                <c:pt idx="71">
                  <c:v>3.9097939833444189</c:v>
                </c:pt>
                <c:pt idx="72">
                  <c:v>3.9097939833444189</c:v>
                </c:pt>
                <c:pt idx="73">
                  <c:v>3.9097939833444189</c:v>
                </c:pt>
                <c:pt idx="74">
                  <c:v>3.9097939833444189</c:v>
                </c:pt>
                <c:pt idx="75">
                  <c:v>3.9097939833444189</c:v>
                </c:pt>
                <c:pt idx="76">
                  <c:v>3.9097939833444189</c:v>
                </c:pt>
                <c:pt idx="77">
                  <c:v>3.9097939833444189</c:v>
                </c:pt>
                <c:pt idx="78">
                  <c:v>3.9097939833444189</c:v>
                </c:pt>
                <c:pt idx="79">
                  <c:v>3.9097939833444189</c:v>
                </c:pt>
                <c:pt idx="80">
                  <c:v>3.9097939833444189</c:v>
                </c:pt>
                <c:pt idx="81">
                  <c:v>3.9097939833444189</c:v>
                </c:pt>
                <c:pt idx="82">
                  <c:v>3.9097939833444189</c:v>
                </c:pt>
                <c:pt idx="83">
                  <c:v>3.9097939833444189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contours'!$F$2:$F$85</c:f>
              <c:numCache>
                <c:formatCode>General</c:formatCode>
                <c:ptCount val="84"/>
                <c:pt idx="0">
                  <c:v>477.85465999999997</c:v>
                </c:pt>
                <c:pt idx="1">
                  <c:v>477.44000199999999</c:v>
                </c:pt>
                <c:pt idx="2">
                  <c:v>477.931625</c:v>
                </c:pt>
                <c:pt idx="3">
                  <c:v>479.87420650000001</c:v>
                </c:pt>
                <c:pt idx="4">
                  <c:v>478.88209549999999</c:v>
                </c:pt>
                <c:pt idx="5">
                  <c:v>478.78276049999999</c:v>
                </c:pt>
                <c:pt idx="6">
                  <c:v>477.66137700000002</c:v>
                </c:pt>
                <c:pt idx="7">
                  <c:v>479.78967249999999</c:v>
                </c:pt>
                <c:pt idx="8">
                  <c:v>479.67889400000001</c:v>
                </c:pt>
                <c:pt idx="9">
                  <c:v>404.49838299999999</c:v>
                </c:pt>
                <c:pt idx="10">
                  <c:v>403.06141700000001</c:v>
                </c:pt>
                <c:pt idx="11">
                  <c:v>405.66874700000005</c:v>
                </c:pt>
                <c:pt idx="12">
                  <c:v>405.12745649999999</c:v>
                </c:pt>
                <c:pt idx="13">
                  <c:v>405.39257799999996</c:v>
                </c:pt>
                <c:pt idx="14">
                  <c:v>405.66905250000002</c:v>
                </c:pt>
                <c:pt idx="15">
                  <c:v>405.102417</c:v>
                </c:pt>
                <c:pt idx="16">
                  <c:v>405.78060900000003</c:v>
                </c:pt>
                <c:pt idx="17">
                  <c:v>365.57194500000003</c:v>
                </c:pt>
                <c:pt idx="18">
                  <c:v>366.225708</c:v>
                </c:pt>
                <c:pt idx="19">
                  <c:v>365.43954450000001</c:v>
                </c:pt>
                <c:pt idx="20">
                  <c:v>364.91949450000004</c:v>
                </c:pt>
                <c:pt idx="21">
                  <c:v>365.14329550000002</c:v>
                </c:pt>
                <c:pt idx="22">
                  <c:v>365.28474449999999</c:v>
                </c:pt>
                <c:pt idx="23">
                  <c:v>365.86953749999998</c:v>
                </c:pt>
                <c:pt idx="24">
                  <c:v>365.31036399999999</c:v>
                </c:pt>
                <c:pt idx="25">
                  <c:v>475.93965149999997</c:v>
                </c:pt>
                <c:pt idx="26">
                  <c:v>474.66734350000002</c:v>
                </c:pt>
                <c:pt idx="27">
                  <c:v>474.97447199999999</c:v>
                </c:pt>
                <c:pt idx="28">
                  <c:v>475.61535650000002</c:v>
                </c:pt>
                <c:pt idx="29">
                  <c:v>473.95202649999999</c:v>
                </c:pt>
                <c:pt idx="30">
                  <c:v>473.59812899999997</c:v>
                </c:pt>
                <c:pt idx="31">
                  <c:v>475.15473899999995</c:v>
                </c:pt>
                <c:pt idx="32">
                  <c:v>478.26147500000002</c:v>
                </c:pt>
                <c:pt idx="33">
                  <c:v>478.53681949999998</c:v>
                </c:pt>
                <c:pt idx="34">
                  <c:v>478.99554449999999</c:v>
                </c:pt>
                <c:pt idx="35">
                  <c:v>478.20109550000001</c:v>
                </c:pt>
                <c:pt idx="36">
                  <c:v>478.45019550000001</c:v>
                </c:pt>
                <c:pt idx="37">
                  <c:v>478.35922249999999</c:v>
                </c:pt>
                <c:pt idx="38">
                  <c:v>478.41145349999999</c:v>
                </c:pt>
                <c:pt idx="39">
                  <c:v>478.43649300000004</c:v>
                </c:pt>
                <c:pt idx="40">
                  <c:v>422.21945199999999</c:v>
                </c:pt>
                <c:pt idx="41">
                  <c:v>421.77169800000001</c:v>
                </c:pt>
                <c:pt idx="42">
                  <c:v>422.0726775</c:v>
                </c:pt>
                <c:pt idx="43">
                  <c:v>422.51683049999997</c:v>
                </c:pt>
                <c:pt idx="44">
                  <c:v>421.64245649999998</c:v>
                </c:pt>
                <c:pt idx="45">
                  <c:v>421.62525949999997</c:v>
                </c:pt>
                <c:pt idx="46">
                  <c:v>422.19287099999997</c:v>
                </c:pt>
                <c:pt idx="47">
                  <c:v>422.12084950000002</c:v>
                </c:pt>
                <c:pt idx="48">
                  <c:v>421.91816699999998</c:v>
                </c:pt>
                <c:pt idx="49">
                  <c:v>420.78507999999999</c:v>
                </c:pt>
                <c:pt idx="50">
                  <c:v>421.22344999999996</c:v>
                </c:pt>
                <c:pt idx="51">
                  <c:v>421.17497250000002</c:v>
                </c:pt>
                <c:pt idx="52">
                  <c:v>420.60086050000001</c:v>
                </c:pt>
                <c:pt idx="53">
                  <c:v>420.76258849999999</c:v>
                </c:pt>
                <c:pt idx="54">
                  <c:v>420.89756799999998</c:v>
                </c:pt>
                <c:pt idx="55">
                  <c:v>421.02586350000001</c:v>
                </c:pt>
                <c:pt idx="56">
                  <c:v>420.88690150000002</c:v>
                </c:pt>
                <c:pt idx="57">
                  <c:v>326.26159699999999</c:v>
                </c:pt>
                <c:pt idx="58">
                  <c:v>326.24243200000001</c:v>
                </c:pt>
                <c:pt idx="59">
                  <c:v>326.57312000000002</c:v>
                </c:pt>
                <c:pt idx="60">
                  <c:v>326.47512799999998</c:v>
                </c:pt>
                <c:pt idx="61">
                  <c:v>326.48204049999998</c:v>
                </c:pt>
                <c:pt idx="62">
                  <c:v>326.53581199999996</c:v>
                </c:pt>
                <c:pt idx="63">
                  <c:v>326.68325800000002</c:v>
                </c:pt>
                <c:pt idx="64">
                  <c:v>326.85179149999999</c:v>
                </c:pt>
                <c:pt idx="65">
                  <c:v>326.56570450000004</c:v>
                </c:pt>
                <c:pt idx="66">
                  <c:v>330.71347049999997</c:v>
                </c:pt>
                <c:pt idx="67">
                  <c:v>330.763687</c:v>
                </c:pt>
                <c:pt idx="68">
                  <c:v>330.70878600000003</c:v>
                </c:pt>
                <c:pt idx="69">
                  <c:v>330.85925250000003</c:v>
                </c:pt>
                <c:pt idx="70">
                  <c:v>330.72404499999999</c:v>
                </c:pt>
                <c:pt idx="71">
                  <c:v>330.33436549999999</c:v>
                </c:pt>
                <c:pt idx="72">
                  <c:v>330.2821965</c:v>
                </c:pt>
                <c:pt idx="73">
                  <c:v>330.0743865</c:v>
                </c:pt>
                <c:pt idx="74">
                  <c:v>330.05679350000003</c:v>
                </c:pt>
                <c:pt idx="75">
                  <c:v>298.58876050000003</c:v>
                </c:pt>
                <c:pt idx="76">
                  <c:v>298.66569550000003</c:v>
                </c:pt>
                <c:pt idx="77">
                  <c:v>298.88903800000003</c:v>
                </c:pt>
                <c:pt idx="78">
                  <c:v>298.42114300000003</c:v>
                </c:pt>
                <c:pt idx="79">
                  <c:v>298.55985999999996</c:v>
                </c:pt>
                <c:pt idx="80">
                  <c:v>298.39640800000001</c:v>
                </c:pt>
                <c:pt idx="81">
                  <c:v>299.048813</c:v>
                </c:pt>
                <c:pt idx="82">
                  <c:v>298.6599885</c:v>
                </c:pt>
                <c:pt idx="83">
                  <c:v>298.6272275</c:v>
                </c:pt>
              </c:numCache>
            </c:numRef>
          </c:xVal>
          <c:yVal>
            <c:numRef>
              <c:f>' 10 contours'!$I$2:$I$85</c:f>
              <c:numCache>
                <c:formatCode>General</c:formatCode>
                <c:ptCount val="84"/>
                <c:pt idx="0">
                  <c:v>0.68038866666667208</c:v>
                </c:pt>
                <c:pt idx="1">
                  <c:v>0.68038866666667208</c:v>
                </c:pt>
                <c:pt idx="2">
                  <c:v>0.68038866666667208</c:v>
                </c:pt>
                <c:pt idx="3">
                  <c:v>0.68038866666667208</c:v>
                </c:pt>
                <c:pt idx="4">
                  <c:v>0.68038866666667208</c:v>
                </c:pt>
                <c:pt idx="5">
                  <c:v>0.68038866666667208</c:v>
                </c:pt>
                <c:pt idx="6">
                  <c:v>0.68038866666667208</c:v>
                </c:pt>
                <c:pt idx="7">
                  <c:v>0.68038866666667208</c:v>
                </c:pt>
                <c:pt idx="8">
                  <c:v>0.68038866666667208</c:v>
                </c:pt>
                <c:pt idx="9">
                  <c:v>0.68038866666667208</c:v>
                </c:pt>
                <c:pt idx="10">
                  <c:v>0.68038866666667208</c:v>
                </c:pt>
                <c:pt idx="11">
                  <c:v>0.68038866666667208</c:v>
                </c:pt>
                <c:pt idx="12">
                  <c:v>0.68038866666667208</c:v>
                </c:pt>
                <c:pt idx="13">
                  <c:v>0.68038866666667208</c:v>
                </c:pt>
                <c:pt idx="14">
                  <c:v>0.68038866666667208</c:v>
                </c:pt>
                <c:pt idx="15">
                  <c:v>0.68038866666667208</c:v>
                </c:pt>
                <c:pt idx="16">
                  <c:v>0.68038866666667208</c:v>
                </c:pt>
                <c:pt idx="17">
                  <c:v>0.68038866666667208</c:v>
                </c:pt>
                <c:pt idx="18">
                  <c:v>0.68038866666667208</c:v>
                </c:pt>
                <c:pt idx="19">
                  <c:v>0.68038866666667208</c:v>
                </c:pt>
                <c:pt idx="20">
                  <c:v>0.68038866666667208</c:v>
                </c:pt>
                <c:pt idx="21">
                  <c:v>0.68038866666667208</c:v>
                </c:pt>
                <c:pt idx="22">
                  <c:v>0.68038866666667208</c:v>
                </c:pt>
                <c:pt idx="23">
                  <c:v>0.68038866666667208</c:v>
                </c:pt>
                <c:pt idx="24">
                  <c:v>0.68038866666667208</c:v>
                </c:pt>
                <c:pt idx="25">
                  <c:v>0.68038866666667208</c:v>
                </c:pt>
                <c:pt idx="26">
                  <c:v>0.68038866666667208</c:v>
                </c:pt>
                <c:pt idx="27">
                  <c:v>0.68038866666667208</c:v>
                </c:pt>
                <c:pt idx="28">
                  <c:v>0.68038866666667208</c:v>
                </c:pt>
                <c:pt idx="29">
                  <c:v>0.68038866666667208</c:v>
                </c:pt>
                <c:pt idx="30">
                  <c:v>0.68038866666667208</c:v>
                </c:pt>
                <c:pt idx="31">
                  <c:v>0.68038866666667208</c:v>
                </c:pt>
                <c:pt idx="32">
                  <c:v>0.68038866666667208</c:v>
                </c:pt>
                <c:pt idx="33">
                  <c:v>0.68038866666667208</c:v>
                </c:pt>
                <c:pt idx="34">
                  <c:v>0.68038866666667208</c:v>
                </c:pt>
                <c:pt idx="35">
                  <c:v>0.68038866666667208</c:v>
                </c:pt>
                <c:pt idx="36">
                  <c:v>0.68038866666667208</c:v>
                </c:pt>
                <c:pt idx="37">
                  <c:v>0.68038866666667208</c:v>
                </c:pt>
                <c:pt idx="38">
                  <c:v>0.68038866666667208</c:v>
                </c:pt>
                <c:pt idx="39">
                  <c:v>0.68038866666667208</c:v>
                </c:pt>
                <c:pt idx="40">
                  <c:v>0.68038866666667208</c:v>
                </c:pt>
                <c:pt idx="41">
                  <c:v>0.68038866666667208</c:v>
                </c:pt>
                <c:pt idx="42">
                  <c:v>0.68038866666667208</c:v>
                </c:pt>
                <c:pt idx="43">
                  <c:v>0.68038866666667208</c:v>
                </c:pt>
                <c:pt idx="44">
                  <c:v>0.68038866666667208</c:v>
                </c:pt>
                <c:pt idx="45">
                  <c:v>0.68038866666667208</c:v>
                </c:pt>
                <c:pt idx="46">
                  <c:v>0.68038866666667208</c:v>
                </c:pt>
                <c:pt idx="47">
                  <c:v>0.68038866666667208</c:v>
                </c:pt>
                <c:pt idx="48">
                  <c:v>0.68038866666667208</c:v>
                </c:pt>
                <c:pt idx="49">
                  <c:v>0.68038866666667208</c:v>
                </c:pt>
                <c:pt idx="50">
                  <c:v>0.68038866666667208</c:v>
                </c:pt>
                <c:pt idx="51">
                  <c:v>0.68038866666667208</c:v>
                </c:pt>
                <c:pt idx="52">
                  <c:v>0.68038866666667208</c:v>
                </c:pt>
                <c:pt idx="53">
                  <c:v>0.68038866666667208</c:v>
                </c:pt>
                <c:pt idx="54">
                  <c:v>0.68038866666667208</c:v>
                </c:pt>
                <c:pt idx="55">
                  <c:v>0.68038866666667208</c:v>
                </c:pt>
                <c:pt idx="56">
                  <c:v>0.68038866666667208</c:v>
                </c:pt>
                <c:pt idx="57">
                  <c:v>0.68038866666667208</c:v>
                </c:pt>
                <c:pt idx="58">
                  <c:v>0.68038866666667208</c:v>
                </c:pt>
                <c:pt idx="59">
                  <c:v>0.68038866666667208</c:v>
                </c:pt>
                <c:pt idx="60">
                  <c:v>0.68038866666667208</c:v>
                </c:pt>
                <c:pt idx="61">
                  <c:v>0.68038866666667208</c:v>
                </c:pt>
                <c:pt idx="62">
                  <c:v>0.68038866666667208</c:v>
                </c:pt>
                <c:pt idx="63">
                  <c:v>0.68038866666667208</c:v>
                </c:pt>
                <c:pt idx="64">
                  <c:v>0.68038866666667208</c:v>
                </c:pt>
                <c:pt idx="65">
                  <c:v>0.68038866666667208</c:v>
                </c:pt>
                <c:pt idx="66">
                  <c:v>0.68038866666667208</c:v>
                </c:pt>
                <c:pt idx="67">
                  <c:v>0.68038866666667208</c:v>
                </c:pt>
                <c:pt idx="68">
                  <c:v>0.68038866666667208</c:v>
                </c:pt>
                <c:pt idx="69">
                  <c:v>0.68038866666667208</c:v>
                </c:pt>
                <c:pt idx="70">
                  <c:v>0.68038866666667208</c:v>
                </c:pt>
                <c:pt idx="71">
                  <c:v>0.68038866666667208</c:v>
                </c:pt>
                <c:pt idx="72">
                  <c:v>0.68038866666667208</c:v>
                </c:pt>
                <c:pt idx="73">
                  <c:v>0.68038866666667208</c:v>
                </c:pt>
                <c:pt idx="74">
                  <c:v>0.68038866666667208</c:v>
                </c:pt>
                <c:pt idx="75">
                  <c:v>0.68038866666667208</c:v>
                </c:pt>
                <c:pt idx="76">
                  <c:v>0.68038866666667208</c:v>
                </c:pt>
                <c:pt idx="77">
                  <c:v>0.68038866666667208</c:v>
                </c:pt>
                <c:pt idx="78">
                  <c:v>0.68038866666667208</c:v>
                </c:pt>
                <c:pt idx="79">
                  <c:v>0.68038866666667208</c:v>
                </c:pt>
                <c:pt idx="80">
                  <c:v>0.68038866666667208</c:v>
                </c:pt>
                <c:pt idx="81">
                  <c:v>0.68038866666667208</c:v>
                </c:pt>
                <c:pt idx="82">
                  <c:v>0.68038866666667208</c:v>
                </c:pt>
                <c:pt idx="83">
                  <c:v>0.68038866666667208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290504"/>
        <c:axId val="460290896"/>
      </c:scatterChart>
      <c:valAx>
        <c:axId val="460290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290896"/>
        <c:crosses val="autoZero"/>
        <c:crossBetween val="midCat"/>
      </c:valAx>
      <c:valAx>
        <c:axId val="46029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290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6396296"/>
        <c:axId val="626396688"/>
      </c:barChart>
      <c:catAx>
        <c:axId val="626396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396688"/>
        <c:crosses val="autoZero"/>
        <c:auto val="1"/>
        <c:lblAlgn val="ctr"/>
        <c:lblOffset val="100"/>
        <c:noMultiLvlLbl val="0"/>
      </c:catAx>
      <c:valAx>
        <c:axId val="62639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396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8"/>
  <sheetViews>
    <sheetView tabSelected="1" zoomScale="70" zoomScaleNormal="70" workbookViewId="0">
      <pane ySplit="6705" topLeftCell="A74"/>
      <selection activeCell="C2" sqref="C2:D73"/>
      <selection pane="bottomLeft" activeCell="E82" sqref="E82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17580.193359000001</v>
      </c>
      <c r="D2" s="5">
        <v>17630.607422000001</v>
      </c>
      <c r="E2" s="5">
        <f t="shared" ref="E2:E8" si="0">D2-C2</f>
        <v>50.414063000000169</v>
      </c>
      <c r="F2">
        <f t="shared" ref="F2:F8" si="1">AVERAGE(C2,D2)</f>
        <v>17605.400390499999</v>
      </c>
      <c r="G2">
        <f>$G$78</f>
        <v>33.271357325791669</v>
      </c>
      <c r="H2">
        <f>$G$79</f>
        <v>187.78971856309687</v>
      </c>
      <c r="I2">
        <f>$E$74</f>
        <v>110.53053794444426</v>
      </c>
      <c r="J2">
        <f t="shared" ref="J2:J8" si="2">(E2/D2)*100</f>
        <v>0.28594626261765654</v>
      </c>
      <c r="O2">
        <f>D2/C2</f>
        <v>1.0028676626002064</v>
      </c>
      <c r="Y2" s="5"/>
    </row>
    <row r="3" spans="2:26" x14ac:dyDescent="0.25">
      <c r="B3" s="1">
        <v>2</v>
      </c>
      <c r="C3" s="5">
        <v>17625.787109000001</v>
      </c>
      <c r="D3" s="5">
        <v>17707.832031000002</v>
      </c>
      <c r="E3" s="5">
        <f t="shared" si="0"/>
        <v>82.044922000000952</v>
      </c>
      <c r="F3">
        <f t="shared" si="1"/>
        <v>17666.809570000001</v>
      </c>
      <c r="G3">
        <f>$G$78</f>
        <v>33.271357325791669</v>
      </c>
      <c r="H3">
        <f>$G$79</f>
        <v>187.78971856309687</v>
      </c>
      <c r="I3">
        <f>$E$74</f>
        <v>110.53053794444426</v>
      </c>
      <c r="J3">
        <f t="shared" si="2"/>
        <v>0.46332561691555468</v>
      </c>
      <c r="L3" s="16"/>
      <c r="O3">
        <f t="shared" ref="O3:O50" si="3">D3/C3</f>
        <v>1.0046548231572652</v>
      </c>
      <c r="Y3" s="5"/>
    </row>
    <row r="4" spans="2:26" x14ac:dyDescent="0.25">
      <c r="B4" s="1">
        <v>3</v>
      </c>
      <c r="C4" s="5">
        <v>17618.816406000002</v>
      </c>
      <c r="D4" s="5">
        <v>17717.119140999999</v>
      </c>
      <c r="E4" s="5">
        <f t="shared" si="0"/>
        <v>98.302734999997483</v>
      </c>
      <c r="F4">
        <f t="shared" si="1"/>
        <v>17667.9677735</v>
      </c>
      <c r="G4">
        <f>$G$78</f>
        <v>33.271357325791669</v>
      </c>
      <c r="H4">
        <f>$G$79</f>
        <v>187.78971856309687</v>
      </c>
      <c r="I4">
        <f>$E$74</f>
        <v>110.53053794444426</v>
      </c>
      <c r="J4">
        <f t="shared" si="2"/>
        <v>0.55484604589304032</v>
      </c>
      <c r="O4">
        <f t="shared" si="3"/>
        <v>1.0055794176370736</v>
      </c>
      <c r="Y4" s="5"/>
    </row>
    <row r="5" spans="2:26" x14ac:dyDescent="0.25">
      <c r="B5" s="1">
        <v>4</v>
      </c>
      <c r="C5" s="5">
        <v>17632.705077999999</v>
      </c>
      <c r="D5" s="5">
        <v>17718.902343999998</v>
      </c>
      <c r="E5" s="5">
        <f t="shared" si="0"/>
        <v>86.197265999999217</v>
      </c>
      <c r="F5">
        <f t="shared" si="1"/>
        <v>17675.803711</v>
      </c>
      <c r="G5">
        <f>$G$78</f>
        <v>33.271357325791669</v>
      </c>
      <c r="H5">
        <f>$G$79</f>
        <v>187.78971856309687</v>
      </c>
      <c r="I5">
        <f>$E$74</f>
        <v>110.53053794444426</v>
      </c>
      <c r="J5">
        <f t="shared" si="2"/>
        <v>0.48647068721605918</v>
      </c>
      <c r="O5">
        <f t="shared" si="3"/>
        <v>1.0048884879330027</v>
      </c>
      <c r="Y5" s="5"/>
    </row>
    <row r="6" spans="2:26" x14ac:dyDescent="0.25">
      <c r="B6" s="1">
        <v>5</v>
      </c>
      <c r="C6" s="5">
        <v>17634.521484000001</v>
      </c>
      <c r="D6" s="5">
        <v>17698.292968999998</v>
      </c>
      <c r="E6" s="5">
        <f t="shared" si="0"/>
        <v>63.771484999997483</v>
      </c>
      <c r="F6">
        <f t="shared" si="1"/>
        <v>17666.4072265</v>
      </c>
      <c r="G6">
        <f>$G$78</f>
        <v>33.271357325791669</v>
      </c>
      <c r="H6">
        <f>$G$79</f>
        <v>187.78971856309687</v>
      </c>
      <c r="I6">
        <f>$E$74</f>
        <v>110.53053794444426</v>
      </c>
      <c r="J6">
        <f t="shared" si="2"/>
        <v>0.36032562638497639</v>
      </c>
      <c r="O6">
        <f t="shared" si="3"/>
        <v>1.0036162866714506</v>
      </c>
      <c r="Y6" s="5"/>
    </row>
    <row r="7" spans="2:26" x14ac:dyDescent="0.25">
      <c r="B7" s="1">
        <v>6</v>
      </c>
      <c r="C7" s="5">
        <v>17638.830077999999</v>
      </c>
      <c r="D7" s="5">
        <v>17692.228515999999</v>
      </c>
      <c r="E7" s="5">
        <f t="shared" si="0"/>
        <v>53.398438000000169</v>
      </c>
      <c r="F7">
        <f t="shared" si="1"/>
        <v>17665.529297000001</v>
      </c>
      <c r="G7">
        <f>$G$78</f>
        <v>33.271357325791669</v>
      </c>
      <c r="H7">
        <f>$G$79</f>
        <v>187.78971856309687</v>
      </c>
      <c r="I7">
        <f>$E$74</f>
        <v>110.53053794444426</v>
      </c>
      <c r="J7">
        <f t="shared" si="2"/>
        <v>0.30181860895426027</v>
      </c>
      <c r="O7">
        <f t="shared" si="3"/>
        <v>1.0030273231140541</v>
      </c>
      <c r="Y7" s="5"/>
    </row>
    <row r="8" spans="2:26" x14ac:dyDescent="0.25">
      <c r="B8" s="1">
        <v>7</v>
      </c>
      <c r="C8" s="5">
        <v>17618.515625</v>
      </c>
      <c r="D8" s="5">
        <v>17602.814452999999</v>
      </c>
      <c r="E8" s="5">
        <f t="shared" si="0"/>
        <v>-15.701172000000952</v>
      </c>
      <c r="F8">
        <f t="shared" si="1"/>
        <v>17610.665039</v>
      </c>
      <c r="G8">
        <f>$G$78</f>
        <v>33.271357325791669</v>
      </c>
      <c r="H8">
        <f>$G$79</f>
        <v>187.78971856309687</v>
      </c>
      <c r="I8">
        <f>$E$74</f>
        <v>110.53053794444426</v>
      </c>
      <c r="J8">
        <f t="shared" si="2"/>
        <v>-8.9196940875128319E-2</v>
      </c>
      <c r="O8">
        <f t="shared" si="3"/>
        <v>0.99910882549164803</v>
      </c>
      <c r="Y8" s="5"/>
    </row>
    <row r="9" spans="2:26" x14ac:dyDescent="0.25">
      <c r="B9" s="1">
        <v>8</v>
      </c>
      <c r="C9" s="5">
        <v>12809.346680000001</v>
      </c>
      <c r="D9" s="5">
        <v>12923.924805000001</v>
      </c>
      <c r="E9" s="5">
        <f t="shared" ref="E9:E50" si="4">D9-C9</f>
        <v>114.578125</v>
      </c>
      <c r="F9">
        <f t="shared" ref="F9:F23" si="5">AVERAGE(C9,D9)</f>
        <v>12866.635742500001</v>
      </c>
      <c r="G9">
        <f>$G$78</f>
        <v>33.271357325791669</v>
      </c>
      <c r="H9">
        <f>$G$79</f>
        <v>187.78971856309687</v>
      </c>
      <c r="I9">
        <f>$E$74</f>
        <v>110.53053794444426</v>
      </c>
      <c r="J9">
        <f t="shared" ref="J9:J50" si="6">(E9/D9)*100</f>
        <v>0.88655827644302054</v>
      </c>
      <c r="O9">
        <f t="shared" si="3"/>
        <v>1.0089448843771944</v>
      </c>
      <c r="Y9" s="5"/>
    </row>
    <row r="10" spans="2:26" x14ac:dyDescent="0.25">
      <c r="B10" s="1">
        <v>9</v>
      </c>
      <c r="C10" s="5">
        <v>12838.231444999999</v>
      </c>
      <c r="D10" s="5">
        <v>12891.670898</v>
      </c>
      <c r="E10" s="5">
        <f t="shared" si="4"/>
        <v>53.439453000000867</v>
      </c>
      <c r="F10">
        <f t="shared" si="5"/>
        <v>12864.951171500001</v>
      </c>
      <c r="G10">
        <f>$G$78</f>
        <v>33.271357325791669</v>
      </c>
      <c r="H10">
        <f>$G$79</f>
        <v>187.78971856309687</v>
      </c>
      <c r="I10">
        <f>$E$74</f>
        <v>110.53053794444426</v>
      </c>
      <c r="J10">
        <f t="shared" si="6"/>
        <v>0.41452697189385596</v>
      </c>
      <c r="O10">
        <f t="shared" si="3"/>
        <v>1.0041625245057264</v>
      </c>
      <c r="Y10" s="5"/>
    </row>
    <row r="11" spans="2:26" x14ac:dyDescent="0.25">
      <c r="B11" s="1">
        <v>10</v>
      </c>
      <c r="C11" s="5">
        <v>12831.087890999999</v>
      </c>
      <c r="D11" s="5">
        <v>12968.177734000001</v>
      </c>
      <c r="E11" s="5">
        <f t="shared" si="4"/>
        <v>137.08984300000157</v>
      </c>
      <c r="F11">
        <f t="shared" si="5"/>
        <v>12899.6328125</v>
      </c>
      <c r="G11">
        <f>$G$78</f>
        <v>33.271357325791669</v>
      </c>
      <c r="H11">
        <f>$G$79</f>
        <v>187.78971856309687</v>
      </c>
      <c r="I11">
        <f>$E$74</f>
        <v>110.53053794444426</v>
      </c>
      <c r="J11">
        <f t="shared" si="6"/>
        <v>1.0571249547311421</v>
      </c>
      <c r="O11">
        <f t="shared" si="3"/>
        <v>1.010684194837147</v>
      </c>
      <c r="Y11" s="5"/>
    </row>
    <row r="12" spans="2:26" x14ac:dyDescent="0.25">
      <c r="B12" s="1">
        <v>11</v>
      </c>
      <c r="C12" s="5">
        <v>12833.404296999999</v>
      </c>
      <c r="D12" s="5">
        <v>12984.653319999999</v>
      </c>
      <c r="E12" s="5">
        <f t="shared" si="4"/>
        <v>151.24902300000031</v>
      </c>
      <c r="F12">
        <f t="shared" si="5"/>
        <v>12909.028808499999</v>
      </c>
      <c r="G12">
        <f>$G$78</f>
        <v>33.271357325791669</v>
      </c>
      <c r="H12">
        <f>$G$79</f>
        <v>187.78971856309687</v>
      </c>
      <c r="I12">
        <f>$E$74</f>
        <v>110.53053794444426</v>
      </c>
      <c r="J12">
        <f t="shared" si="6"/>
        <v>1.1648291199814669</v>
      </c>
      <c r="O12">
        <f t="shared" si="3"/>
        <v>1.0117855729859113</v>
      </c>
      <c r="Y12" s="5"/>
    </row>
    <row r="13" spans="2:26" x14ac:dyDescent="0.25">
      <c r="B13" s="1">
        <v>12</v>
      </c>
      <c r="C13" s="5">
        <v>12808.702148</v>
      </c>
      <c r="D13" s="5">
        <v>12972.145508</v>
      </c>
      <c r="E13" s="5">
        <f t="shared" si="4"/>
        <v>163.4433599999993</v>
      </c>
      <c r="F13">
        <f t="shared" si="5"/>
        <v>12890.423827999999</v>
      </c>
      <c r="G13">
        <f>$G$78</f>
        <v>33.271357325791669</v>
      </c>
      <c r="H13">
        <f>$G$79</f>
        <v>187.78971856309687</v>
      </c>
      <c r="I13">
        <f>$E$74</f>
        <v>110.53053794444426</v>
      </c>
      <c r="J13">
        <f t="shared" si="6"/>
        <v>1.2599562647458957</v>
      </c>
      <c r="O13">
        <f t="shared" si="3"/>
        <v>1.0127603373168859</v>
      </c>
      <c r="Y13" s="5"/>
    </row>
    <row r="14" spans="2:26" x14ac:dyDescent="0.25">
      <c r="B14" s="1">
        <v>13</v>
      </c>
      <c r="C14" s="5">
        <v>12836.072265999999</v>
      </c>
      <c r="D14" s="5">
        <v>12932.953125</v>
      </c>
      <c r="E14" s="5">
        <f t="shared" si="4"/>
        <v>96.880859000000783</v>
      </c>
      <c r="F14">
        <f t="shared" si="5"/>
        <v>12884.5126955</v>
      </c>
      <c r="G14">
        <f>$G$78</f>
        <v>33.271357325791669</v>
      </c>
      <c r="H14">
        <f>$G$79</f>
        <v>187.78971856309687</v>
      </c>
      <c r="I14">
        <f>$E$74</f>
        <v>110.53053794444426</v>
      </c>
      <c r="J14">
        <f t="shared" si="6"/>
        <v>0.74910082843125425</v>
      </c>
      <c r="O14">
        <f t="shared" si="3"/>
        <v>1.0075475470215773</v>
      </c>
      <c r="Y14" s="5"/>
    </row>
    <row r="15" spans="2:26" x14ac:dyDescent="0.25">
      <c r="B15" s="1">
        <v>14</v>
      </c>
      <c r="C15" s="5">
        <v>12812.208984000001</v>
      </c>
      <c r="D15" s="5">
        <v>12958.118164</v>
      </c>
      <c r="E15" s="5">
        <f t="shared" si="4"/>
        <v>145.90917999999874</v>
      </c>
      <c r="F15">
        <f t="shared" si="5"/>
        <v>12885.163574</v>
      </c>
      <c r="G15">
        <f>$G$78</f>
        <v>33.271357325791669</v>
      </c>
      <c r="H15">
        <f>$G$79</f>
        <v>187.78971856309687</v>
      </c>
      <c r="I15">
        <f>$E$74</f>
        <v>110.53053794444426</v>
      </c>
      <c r="J15">
        <f t="shared" si="6"/>
        <v>1.1260059381566754</v>
      </c>
      <c r="O15">
        <f t="shared" si="3"/>
        <v>1.0113882922283122</v>
      </c>
      <c r="Y15" s="5"/>
    </row>
    <row r="16" spans="2:26" x14ac:dyDescent="0.25">
      <c r="B16" s="1">
        <v>15</v>
      </c>
      <c r="C16">
        <v>12820.752930000001</v>
      </c>
      <c r="D16">
        <v>13003.566406</v>
      </c>
      <c r="E16" s="5">
        <f t="shared" si="4"/>
        <v>182.81347599999935</v>
      </c>
      <c r="F16">
        <f t="shared" si="5"/>
        <v>12912.159668</v>
      </c>
      <c r="G16">
        <f>$G$78</f>
        <v>33.271357325791669</v>
      </c>
      <c r="H16">
        <f>$G$79</f>
        <v>187.78971856309687</v>
      </c>
      <c r="I16">
        <f>$E$74</f>
        <v>110.53053794444426</v>
      </c>
      <c r="J16">
        <f t="shared" si="6"/>
        <v>1.4058718223305804</v>
      </c>
      <c r="O16">
        <f t="shared" si="3"/>
        <v>1.0142591840743007</v>
      </c>
      <c r="Y16" s="5"/>
    </row>
    <row r="17" spans="2:25" x14ac:dyDescent="0.25">
      <c r="B17" s="1">
        <v>16</v>
      </c>
      <c r="C17">
        <v>10460.797852</v>
      </c>
      <c r="D17">
        <v>10567.59375</v>
      </c>
      <c r="E17" s="5">
        <f t="shared" si="4"/>
        <v>106.79589800000031</v>
      </c>
      <c r="F17">
        <f t="shared" si="5"/>
        <v>10514.195801</v>
      </c>
      <c r="G17">
        <f>$G$78</f>
        <v>33.271357325791669</v>
      </c>
      <c r="H17">
        <f>$G$79</f>
        <v>187.78971856309687</v>
      </c>
      <c r="I17">
        <f>$E$74</f>
        <v>110.53053794444426</v>
      </c>
      <c r="J17">
        <f t="shared" si="6"/>
        <v>1.010598065429988</v>
      </c>
      <c r="O17">
        <f t="shared" si="3"/>
        <v>1.0102091541688267</v>
      </c>
      <c r="Y17" s="5"/>
    </row>
    <row r="18" spans="2:25" x14ac:dyDescent="0.25">
      <c r="B18" s="1">
        <v>18</v>
      </c>
      <c r="C18">
        <v>10467.330078000001</v>
      </c>
      <c r="D18">
        <v>10599.790039</v>
      </c>
      <c r="E18" s="5">
        <f t="shared" si="4"/>
        <v>132.45996099999866</v>
      </c>
      <c r="F18">
        <f t="shared" si="5"/>
        <v>10533.560058499999</v>
      </c>
      <c r="G18">
        <f>$G$78</f>
        <v>33.271357325791669</v>
      </c>
      <c r="H18">
        <f>$G$79</f>
        <v>187.78971856309687</v>
      </c>
      <c r="I18">
        <f>$E$74</f>
        <v>110.53053794444426</v>
      </c>
      <c r="J18">
        <f t="shared" si="6"/>
        <v>1.2496470261452004</v>
      </c>
      <c r="O18">
        <f t="shared" si="3"/>
        <v>1.0126546081964494</v>
      </c>
      <c r="Y18" s="5"/>
    </row>
    <row r="19" spans="2:25" x14ac:dyDescent="0.25">
      <c r="B19" s="1">
        <v>19</v>
      </c>
      <c r="C19">
        <v>10460.126953000001</v>
      </c>
      <c r="D19">
        <v>10593.118164</v>
      </c>
      <c r="E19" s="5">
        <f t="shared" si="4"/>
        <v>132.99121099999866</v>
      </c>
      <c r="F19">
        <f t="shared" si="5"/>
        <v>10526.622558499999</v>
      </c>
      <c r="G19">
        <f>$G$78</f>
        <v>33.271357325791669</v>
      </c>
      <c r="H19">
        <f>$G$79</f>
        <v>187.78971856309687</v>
      </c>
      <c r="I19">
        <f>$E$74</f>
        <v>110.53053794444426</v>
      </c>
      <c r="J19">
        <f t="shared" si="6"/>
        <v>1.2554491410466879</v>
      </c>
      <c r="O19">
        <f t="shared" si="3"/>
        <v>1.0127141106028217</v>
      </c>
      <c r="Y19" s="5"/>
    </row>
    <row r="20" spans="2:25" x14ac:dyDescent="0.25">
      <c r="B20" s="1">
        <v>20</v>
      </c>
      <c r="C20">
        <v>10466.166015999999</v>
      </c>
      <c r="D20">
        <v>10574.986328000001</v>
      </c>
      <c r="E20" s="5">
        <f t="shared" si="4"/>
        <v>108.82031200000165</v>
      </c>
      <c r="F20">
        <f t="shared" si="5"/>
        <v>10520.576172000001</v>
      </c>
      <c r="G20">
        <f>$G$78</f>
        <v>33.271357325791669</v>
      </c>
      <c r="H20">
        <f>$G$79</f>
        <v>187.78971856309687</v>
      </c>
      <c r="I20">
        <f>$E$74</f>
        <v>110.53053794444426</v>
      </c>
      <c r="J20">
        <f t="shared" si="6"/>
        <v>1.0290350136138886</v>
      </c>
      <c r="O20">
        <f t="shared" si="3"/>
        <v>1.0103973424302313</v>
      </c>
      <c r="Y20" s="5"/>
    </row>
    <row r="21" spans="2:25" x14ac:dyDescent="0.25">
      <c r="B21" s="1">
        <v>21</v>
      </c>
      <c r="C21">
        <v>10464.197265999999</v>
      </c>
      <c r="D21">
        <v>10589.525390999999</v>
      </c>
      <c r="E21" s="5">
        <f t="shared" si="4"/>
        <v>125.328125</v>
      </c>
      <c r="F21">
        <f t="shared" si="5"/>
        <v>10526.861328499999</v>
      </c>
      <c r="G21">
        <f>$G$78</f>
        <v>33.271357325791669</v>
      </c>
      <c r="H21">
        <f>$G$79</f>
        <v>187.78971856309687</v>
      </c>
      <c r="I21">
        <f>$E$74</f>
        <v>110.53053794444426</v>
      </c>
      <c r="J21">
        <f t="shared" si="6"/>
        <v>1.1835103120534178</v>
      </c>
      <c r="O21">
        <f t="shared" si="3"/>
        <v>1.0119768503798388</v>
      </c>
      <c r="Y21" s="5"/>
    </row>
    <row r="22" spans="2:25" x14ac:dyDescent="0.25">
      <c r="B22" s="1">
        <v>22</v>
      </c>
      <c r="C22">
        <v>10467.225586</v>
      </c>
      <c r="D22">
        <v>10564.035156</v>
      </c>
      <c r="E22" s="5">
        <f t="shared" si="4"/>
        <v>96.809569999999439</v>
      </c>
      <c r="F22">
        <f t="shared" si="5"/>
        <v>10515.630370999999</v>
      </c>
      <c r="G22">
        <f>$G$78</f>
        <v>33.271357325791669</v>
      </c>
      <c r="H22">
        <f>$G$79</f>
        <v>187.78971856309687</v>
      </c>
      <c r="I22">
        <f>$E$74</f>
        <v>110.53053794444426</v>
      </c>
      <c r="J22">
        <f t="shared" si="6"/>
        <v>0.91640711688672305</v>
      </c>
      <c r="O22">
        <f t="shared" si="3"/>
        <v>1.0092488280876915</v>
      </c>
      <c r="Y22" s="5"/>
    </row>
    <row r="23" spans="2:25" x14ac:dyDescent="0.25">
      <c r="B23" s="1">
        <v>23</v>
      </c>
      <c r="C23">
        <v>16911.886718999998</v>
      </c>
      <c r="D23">
        <v>17084.259765999999</v>
      </c>
      <c r="E23" s="5">
        <f t="shared" si="4"/>
        <v>172.37304700000095</v>
      </c>
      <c r="F23">
        <f t="shared" si="5"/>
        <v>16998.073242499999</v>
      </c>
      <c r="G23">
        <f>$G$78</f>
        <v>33.271357325791669</v>
      </c>
      <c r="H23">
        <f>$G$79</f>
        <v>187.78971856309687</v>
      </c>
      <c r="I23">
        <f>$E$74</f>
        <v>110.53053794444426</v>
      </c>
      <c r="J23">
        <f t="shared" si="6"/>
        <v>1.008958242036607</v>
      </c>
      <c r="O23">
        <f t="shared" si="3"/>
        <v>1.0101924196787782</v>
      </c>
      <c r="Y23" s="5"/>
    </row>
    <row r="24" spans="2:25" x14ac:dyDescent="0.25">
      <c r="B24" s="1">
        <v>25</v>
      </c>
      <c r="C24">
        <v>16893.359375</v>
      </c>
      <c r="D24">
        <v>16997.203125</v>
      </c>
      <c r="E24" s="5">
        <f t="shared" si="4"/>
        <v>103.84375</v>
      </c>
      <c r="F24">
        <f t="shared" ref="F24:F49" si="7">AVERAGE(C24,D24)</f>
        <v>16945.28125</v>
      </c>
      <c r="G24">
        <f>$G$78</f>
        <v>33.271357325791669</v>
      </c>
      <c r="H24">
        <f>$G$79</f>
        <v>187.78971856309687</v>
      </c>
      <c r="I24">
        <f>$E$74</f>
        <v>110.53053794444426</v>
      </c>
      <c r="J24">
        <f t="shared" si="6"/>
        <v>0.61094610234588231</v>
      </c>
      <c r="O24">
        <f t="shared" si="3"/>
        <v>1.0061470159779868</v>
      </c>
      <c r="Y24" s="5"/>
    </row>
    <row r="25" spans="2:25" x14ac:dyDescent="0.25">
      <c r="B25" s="1">
        <v>26</v>
      </c>
      <c r="C25">
        <v>16915.001952999999</v>
      </c>
      <c r="D25">
        <v>17067.478515999999</v>
      </c>
      <c r="E25" s="5">
        <f t="shared" si="4"/>
        <v>152.47656300000017</v>
      </c>
      <c r="F25">
        <f t="shared" si="7"/>
        <v>16991.240234500001</v>
      </c>
      <c r="G25">
        <f>$G$78</f>
        <v>33.271357325791669</v>
      </c>
      <c r="H25">
        <f>$G$79</f>
        <v>187.78971856309687</v>
      </c>
      <c r="I25">
        <f>$E$74</f>
        <v>110.53053794444426</v>
      </c>
      <c r="J25">
        <f t="shared" si="6"/>
        <v>0.89337486411399436</v>
      </c>
      <c r="O25">
        <f t="shared" si="3"/>
        <v>1.0090142799524158</v>
      </c>
      <c r="Y25" s="5"/>
    </row>
    <row r="26" spans="2:25" x14ac:dyDescent="0.25">
      <c r="B26" s="1">
        <v>27</v>
      </c>
      <c r="C26">
        <v>16875.427734000001</v>
      </c>
      <c r="D26">
        <v>16952.46875</v>
      </c>
      <c r="E26" s="5">
        <f t="shared" si="4"/>
        <v>77.041015999999217</v>
      </c>
      <c r="F26">
        <f t="shared" si="7"/>
        <v>16913.948241999999</v>
      </c>
      <c r="G26">
        <f>$G$78</f>
        <v>33.271357325791669</v>
      </c>
      <c r="H26">
        <f>$G$79</f>
        <v>187.78971856309687</v>
      </c>
      <c r="I26">
        <f>$E$74</f>
        <v>110.53053794444426</v>
      </c>
      <c r="J26">
        <f t="shared" si="6"/>
        <v>0.45445307781498917</v>
      </c>
      <c r="O26">
        <f t="shared" si="3"/>
        <v>1.0045652778237306</v>
      </c>
      <c r="Y26" s="5"/>
    </row>
    <row r="27" spans="2:25" x14ac:dyDescent="0.25">
      <c r="B27" s="1">
        <v>28</v>
      </c>
      <c r="C27">
        <v>16867.171875</v>
      </c>
      <c r="D27">
        <v>17036.490234000001</v>
      </c>
      <c r="E27" s="5">
        <f t="shared" si="4"/>
        <v>169.31835900000078</v>
      </c>
      <c r="F27">
        <f t="shared" si="7"/>
        <v>16951.831054499999</v>
      </c>
      <c r="G27">
        <f>$G$78</f>
        <v>33.271357325791669</v>
      </c>
      <c r="H27">
        <f>$G$79</f>
        <v>187.78971856309687</v>
      </c>
      <c r="I27">
        <f>$E$74</f>
        <v>110.53053794444426</v>
      </c>
      <c r="J27">
        <f t="shared" si="6"/>
        <v>0.99385704845525868</v>
      </c>
      <c r="O27">
        <f t="shared" si="3"/>
        <v>1.0100383372064263</v>
      </c>
      <c r="Y27" s="5"/>
    </row>
    <row r="28" spans="2:25" x14ac:dyDescent="0.25">
      <c r="B28" s="1">
        <v>29</v>
      </c>
      <c r="C28">
        <v>17548.023438</v>
      </c>
      <c r="D28">
        <v>17642.121093999998</v>
      </c>
      <c r="E28" s="5">
        <f t="shared" si="4"/>
        <v>94.097655999998096</v>
      </c>
      <c r="F28">
        <f t="shared" si="7"/>
        <v>17595.072265999999</v>
      </c>
      <c r="G28">
        <f>$G$78</f>
        <v>33.271357325791669</v>
      </c>
      <c r="H28">
        <f>$G$79</f>
        <v>187.78971856309687</v>
      </c>
      <c r="I28">
        <f>$E$74</f>
        <v>110.53053794444426</v>
      </c>
      <c r="J28">
        <f t="shared" si="6"/>
        <v>0.53336928988657861</v>
      </c>
      <c r="O28">
        <f t="shared" si="3"/>
        <v>1.0053622937268383</v>
      </c>
      <c r="Y28" s="5"/>
    </row>
    <row r="29" spans="2:25" x14ac:dyDescent="0.25">
      <c r="B29" s="1">
        <v>30</v>
      </c>
      <c r="C29">
        <v>17542.9375</v>
      </c>
      <c r="D29">
        <v>17685.779297000001</v>
      </c>
      <c r="E29" s="5">
        <f t="shared" si="4"/>
        <v>142.84179700000095</v>
      </c>
      <c r="F29">
        <f t="shared" si="7"/>
        <v>17614.3583985</v>
      </c>
      <c r="G29">
        <f>$G$78</f>
        <v>33.271357325791669</v>
      </c>
      <c r="H29">
        <f>$G$79</f>
        <v>187.78971856309687</v>
      </c>
      <c r="I29">
        <f>$E$74</f>
        <v>110.53053794444426</v>
      </c>
      <c r="J29">
        <f t="shared" si="6"/>
        <v>0.80766470394793899</v>
      </c>
      <c r="O29">
        <f t="shared" si="3"/>
        <v>1.0081424104144474</v>
      </c>
      <c r="Y29" s="5"/>
    </row>
    <row r="30" spans="2:25" x14ac:dyDescent="0.25">
      <c r="B30" s="1">
        <v>32</v>
      </c>
      <c r="C30">
        <v>17553.167968999998</v>
      </c>
      <c r="D30">
        <v>17665.154297000001</v>
      </c>
      <c r="E30" s="5">
        <f t="shared" si="4"/>
        <v>111.98632800000269</v>
      </c>
      <c r="F30">
        <f t="shared" si="7"/>
        <v>17609.161133000001</v>
      </c>
      <c r="G30">
        <f>$G$78</f>
        <v>33.271357325791669</v>
      </c>
      <c r="H30">
        <f>$G$79</f>
        <v>187.78971856309687</v>
      </c>
      <c r="I30">
        <f>$E$74</f>
        <v>110.53053794444426</v>
      </c>
      <c r="J30">
        <f t="shared" si="6"/>
        <v>0.63393914435845522</v>
      </c>
      <c r="O30">
        <f t="shared" si="3"/>
        <v>1.0063798357195566</v>
      </c>
      <c r="Y30" s="5"/>
    </row>
    <row r="31" spans="2:25" x14ac:dyDescent="0.25">
      <c r="B31" s="1">
        <v>33</v>
      </c>
      <c r="C31">
        <v>17546.546875</v>
      </c>
      <c r="D31">
        <v>17659.980468999998</v>
      </c>
      <c r="E31" s="5">
        <f t="shared" si="4"/>
        <v>113.43359399999827</v>
      </c>
      <c r="F31">
        <f t="shared" si="7"/>
        <v>17603.263672000001</v>
      </c>
      <c r="G31">
        <f>$G$78</f>
        <v>33.271357325791669</v>
      </c>
      <c r="H31">
        <f>$G$79</f>
        <v>187.78971856309687</v>
      </c>
      <c r="I31">
        <f>$E$74</f>
        <v>110.53053794444426</v>
      </c>
      <c r="J31">
        <f t="shared" si="6"/>
        <v>0.64232004219436978</v>
      </c>
      <c r="O31">
        <f t="shared" si="3"/>
        <v>1.0064647246440048</v>
      </c>
      <c r="Y31" s="5"/>
    </row>
    <row r="32" spans="2:25" x14ac:dyDescent="0.25">
      <c r="B32" s="1">
        <v>34</v>
      </c>
      <c r="C32">
        <v>17541.583984000001</v>
      </c>
      <c r="D32">
        <v>17661.195313</v>
      </c>
      <c r="E32" s="5">
        <f t="shared" si="4"/>
        <v>119.61132899999939</v>
      </c>
      <c r="F32">
        <f t="shared" si="7"/>
        <v>17601.3896485</v>
      </c>
      <c r="G32">
        <f>$G$78</f>
        <v>33.271357325791669</v>
      </c>
      <c r="H32">
        <f>$G$79</f>
        <v>187.78971856309687</v>
      </c>
      <c r="I32">
        <f>$E$74</f>
        <v>110.53053794444426</v>
      </c>
      <c r="J32">
        <f t="shared" si="6"/>
        <v>0.67725500386690263</v>
      </c>
      <c r="O32">
        <f t="shared" si="3"/>
        <v>1.0068187302303544</v>
      </c>
      <c r="Y32" s="5"/>
    </row>
    <row r="33" spans="2:25" x14ac:dyDescent="0.25">
      <c r="B33" s="1">
        <v>35</v>
      </c>
      <c r="C33">
        <v>12913.194336</v>
      </c>
      <c r="D33">
        <v>13041.461914</v>
      </c>
      <c r="E33" s="5">
        <f t="shared" si="4"/>
        <v>128.26757799999905</v>
      </c>
      <c r="F33">
        <f t="shared" si="7"/>
        <v>12977.328125</v>
      </c>
      <c r="G33">
        <f>$G$78</f>
        <v>33.271357325791669</v>
      </c>
      <c r="H33">
        <f>$G$79</f>
        <v>187.78971856309687</v>
      </c>
      <c r="I33">
        <f>$E$74</f>
        <v>110.53053794444426</v>
      </c>
      <c r="J33">
        <f t="shared" si="6"/>
        <v>0.98353680627095885</v>
      </c>
      <c r="O33">
        <f t="shared" si="3"/>
        <v>1.0099330633972115</v>
      </c>
      <c r="Y33" s="5"/>
    </row>
    <row r="34" spans="2:25" x14ac:dyDescent="0.25">
      <c r="B34" s="1">
        <v>36</v>
      </c>
      <c r="C34">
        <v>12883.460938</v>
      </c>
      <c r="D34">
        <v>13007.342773</v>
      </c>
      <c r="E34" s="5">
        <f t="shared" si="4"/>
        <v>123.88183500000014</v>
      </c>
      <c r="F34">
        <f t="shared" si="7"/>
        <v>12945.4018555</v>
      </c>
      <c r="G34">
        <f>$G$78</f>
        <v>33.271357325791669</v>
      </c>
      <c r="H34">
        <f>$G$79</f>
        <v>187.78971856309687</v>
      </c>
      <c r="I34">
        <f>$E$74</f>
        <v>110.53053794444426</v>
      </c>
      <c r="J34">
        <f t="shared" si="6"/>
        <v>0.95239924988482616</v>
      </c>
      <c r="O34">
        <f t="shared" si="3"/>
        <v>1.0096155711261257</v>
      </c>
      <c r="Y34" s="5"/>
    </row>
    <row r="35" spans="2:25" x14ac:dyDescent="0.25">
      <c r="B35" s="1">
        <v>37</v>
      </c>
      <c r="C35">
        <v>12885.061523</v>
      </c>
      <c r="D35">
        <v>13050.086914</v>
      </c>
      <c r="E35" s="5">
        <f t="shared" si="4"/>
        <v>165.02539099999922</v>
      </c>
      <c r="F35">
        <f t="shared" si="7"/>
        <v>12967.5742185</v>
      </c>
      <c r="G35">
        <f>$G$78</f>
        <v>33.271357325791669</v>
      </c>
      <c r="H35">
        <f>$G$79</f>
        <v>187.78971856309687</v>
      </c>
      <c r="I35">
        <f>$E$74</f>
        <v>110.53053794444426</v>
      </c>
      <c r="J35">
        <f t="shared" si="6"/>
        <v>1.2645539611154748</v>
      </c>
      <c r="O35">
        <f t="shared" si="3"/>
        <v>1.0128074973259094</v>
      </c>
      <c r="Y35" s="5"/>
    </row>
    <row r="36" spans="2:25" x14ac:dyDescent="0.25">
      <c r="B36" s="1">
        <v>38</v>
      </c>
      <c r="C36">
        <v>12911.648438</v>
      </c>
      <c r="D36">
        <v>13000.219727</v>
      </c>
      <c r="E36" s="5">
        <f t="shared" si="4"/>
        <v>88.571288999999524</v>
      </c>
      <c r="F36">
        <f t="shared" si="7"/>
        <v>12955.9340825</v>
      </c>
      <c r="G36">
        <f>$G$78</f>
        <v>33.271357325791669</v>
      </c>
      <c r="H36">
        <f>$G$79</f>
        <v>187.78971856309687</v>
      </c>
      <c r="I36">
        <f>$E$74</f>
        <v>110.53053794444426</v>
      </c>
      <c r="J36">
        <f t="shared" si="6"/>
        <v>0.68130609220432548</v>
      </c>
      <c r="O36">
        <f t="shared" si="3"/>
        <v>1.0068597971378563</v>
      </c>
      <c r="Y36" s="5"/>
    </row>
    <row r="37" spans="2:25" x14ac:dyDescent="0.25">
      <c r="B37" s="1">
        <v>39</v>
      </c>
      <c r="C37">
        <v>12902.693359000001</v>
      </c>
      <c r="D37">
        <v>12976.340819999999</v>
      </c>
      <c r="E37" s="5">
        <f t="shared" si="4"/>
        <v>73.647460999998657</v>
      </c>
      <c r="F37">
        <f t="shared" si="7"/>
        <v>12939.517089500001</v>
      </c>
      <c r="G37">
        <f>$G$78</f>
        <v>33.271357325791669</v>
      </c>
      <c r="H37">
        <f>$G$79</f>
        <v>187.78971856309687</v>
      </c>
      <c r="I37">
        <f>$E$74</f>
        <v>110.53053794444426</v>
      </c>
      <c r="J37">
        <f t="shared" si="6"/>
        <v>0.56755183931735431</v>
      </c>
      <c r="O37">
        <f t="shared" si="3"/>
        <v>1.0057079137627205</v>
      </c>
      <c r="Y37" s="5"/>
    </row>
    <row r="38" spans="2:25" x14ac:dyDescent="0.25">
      <c r="B38" s="1">
        <v>40</v>
      </c>
      <c r="C38">
        <v>12905.492188</v>
      </c>
      <c r="D38">
        <v>12987.255859000001</v>
      </c>
      <c r="E38" s="5">
        <f t="shared" si="4"/>
        <v>81.763671000000613</v>
      </c>
      <c r="F38">
        <f t="shared" si="7"/>
        <v>12946.3740235</v>
      </c>
      <c r="G38">
        <f>$G$78</f>
        <v>33.271357325791669</v>
      </c>
      <c r="H38">
        <f>$G$79</f>
        <v>187.78971856309687</v>
      </c>
      <c r="I38">
        <f>$E$74</f>
        <v>110.53053794444426</v>
      </c>
      <c r="J38">
        <f t="shared" si="6"/>
        <v>0.62956849304958784</v>
      </c>
      <c r="O38">
        <f t="shared" si="3"/>
        <v>1.0063355716937341</v>
      </c>
      <c r="Y38" s="5"/>
    </row>
    <row r="39" spans="2:25" x14ac:dyDescent="0.25">
      <c r="B39" s="1">
        <v>41</v>
      </c>
      <c r="C39">
        <v>12902.793944999999</v>
      </c>
      <c r="D39">
        <v>13041.150390999999</v>
      </c>
      <c r="E39" s="5">
        <f t="shared" si="4"/>
        <v>138.35644599999978</v>
      </c>
      <c r="F39">
        <f t="shared" si="7"/>
        <v>12971.972168</v>
      </c>
      <c r="G39">
        <f>$G$78</f>
        <v>33.271357325791669</v>
      </c>
      <c r="H39">
        <f>$G$79</f>
        <v>187.78971856309687</v>
      </c>
      <c r="I39">
        <f>$E$74</f>
        <v>110.53053794444426</v>
      </c>
      <c r="J39">
        <f t="shared" si="6"/>
        <v>1.0609220954577963</v>
      </c>
      <c r="O39">
        <f t="shared" si="3"/>
        <v>1.0107229834553479</v>
      </c>
      <c r="Y39" s="5"/>
    </row>
    <row r="40" spans="2:25" x14ac:dyDescent="0.25">
      <c r="B40" s="1">
        <v>42</v>
      </c>
      <c r="C40">
        <v>12879.499023</v>
      </c>
      <c r="D40">
        <v>13048.333984000001</v>
      </c>
      <c r="E40" s="5">
        <f t="shared" si="4"/>
        <v>168.83496100000048</v>
      </c>
      <c r="F40">
        <f t="shared" si="7"/>
        <v>12963.916503500001</v>
      </c>
      <c r="G40">
        <f>$G$78</f>
        <v>33.271357325791669</v>
      </c>
      <c r="H40">
        <f>$G$79</f>
        <v>187.78971856309687</v>
      </c>
      <c r="I40">
        <f>$E$74</f>
        <v>110.53053794444426</v>
      </c>
      <c r="J40">
        <f t="shared" si="6"/>
        <v>1.2939196774624839</v>
      </c>
      <c r="O40">
        <f t="shared" si="3"/>
        <v>1.0131088143023652</v>
      </c>
      <c r="Y40" s="5"/>
    </row>
    <row r="41" spans="2:25" x14ac:dyDescent="0.25">
      <c r="B41" s="1">
        <v>43</v>
      </c>
      <c r="C41">
        <v>12879.120117</v>
      </c>
      <c r="D41">
        <v>13021.199219</v>
      </c>
      <c r="E41" s="5">
        <f t="shared" si="4"/>
        <v>142.07910199999969</v>
      </c>
      <c r="F41">
        <f t="shared" si="7"/>
        <v>12950.159668</v>
      </c>
      <c r="G41">
        <f>$G$78</f>
        <v>33.271357325791669</v>
      </c>
      <c r="H41">
        <f>$G$79</f>
        <v>187.78971856309687</v>
      </c>
      <c r="I41">
        <f>$E$74</f>
        <v>110.53053794444426</v>
      </c>
      <c r="J41">
        <f t="shared" si="6"/>
        <v>1.0911368423937766</v>
      </c>
      <c r="O41">
        <f t="shared" si="3"/>
        <v>1.0110317398012665</v>
      </c>
      <c r="Y41" s="5"/>
    </row>
    <row r="42" spans="2:25" x14ac:dyDescent="0.25">
      <c r="B42" s="1">
        <v>44</v>
      </c>
      <c r="C42">
        <v>12957.054688</v>
      </c>
      <c r="D42">
        <v>13059.859375</v>
      </c>
      <c r="E42" s="5">
        <f t="shared" si="4"/>
        <v>102.80468699999983</v>
      </c>
      <c r="F42">
        <f t="shared" si="7"/>
        <v>13008.4570315</v>
      </c>
      <c r="G42">
        <f>$G$78</f>
        <v>33.271357325791669</v>
      </c>
      <c r="H42">
        <f>$G$79</f>
        <v>187.78971856309687</v>
      </c>
      <c r="I42">
        <f>$E$74</f>
        <v>110.53053794444426</v>
      </c>
      <c r="J42">
        <f t="shared" si="6"/>
        <v>0.78718065829096895</v>
      </c>
      <c r="O42">
        <f t="shared" si="3"/>
        <v>1.0079342635711193</v>
      </c>
      <c r="Y42" s="5"/>
    </row>
    <row r="43" spans="2:25" x14ac:dyDescent="0.25">
      <c r="B43" s="1">
        <v>45</v>
      </c>
      <c r="C43">
        <v>12981.594727</v>
      </c>
      <c r="D43">
        <v>13093.320313</v>
      </c>
      <c r="E43" s="5">
        <f t="shared" si="4"/>
        <v>111.72558600000048</v>
      </c>
      <c r="F43">
        <f t="shared" si="7"/>
        <v>13037.45752</v>
      </c>
      <c r="G43">
        <f>$G$78</f>
        <v>33.271357325791669</v>
      </c>
      <c r="H43">
        <f>$G$79</f>
        <v>187.78971856309687</v>
      </c>
      <c r="I43">
        <f>$E$74</f>
        <v>110.53053794444426</v>
      </c>
      <c r="J43">
        <f t="shared" si="6"/>
        <v>0.85330216728197805</v>
      </c>
      <c r="O43">
        <f t="shared" si="3"/>
        <v>1.0086064607892609</v>
      </c>
      <c r="Y43" s="5"/>
    </row>
    <row r="44" spans="2:25" x14ac:dyDescent="0.25">
      <c r="B44" s="1">
        <v>46</v>
      </c>
      <c r="C44">
        <v>12980.721680000001</v>
      </c>
      <c r="D44">
        <v>13088.96875</v>
      </c>
      <c r="E44" s="5">
        <f t="shared" si="4"/>
        <v>108.24706999999944</v>
      </c>
      <c r="F44">
        <f t="shared" si="7"/>
        <v>13034.845215000001</v>
      </c>
      <c r="G44">
        <f>$G$78</f>
        <v>33.271357325791669</v>
      </c>
      <c r="H44">
        <f>$G$79</f>
        <v>187.78971856309687</v>
      </c>
      <c r="I44">
        <f>$E$74</f>
        <v>110.53053794444426</v>
      </c>
      <c r="J44">
        <f t="shared" si="6"/>
        <v>0.82700992009014795</v>
      </c>
      <c r="O44">
        <f t="shared" si="3"/>
        <v>1.0083390640881531</v>
      </c>
      <c r="Y44" s="5"/>
    </row>
    <row r="45" spans="2:25" x14ac:dyDescent="0.25">
      <c r="B45" s="1">
        <v>47</v>
      </c>
      <c r="C45">
        <v>12950.128906</v>
      </c>
      <c r="D45">
        <v>13052.395508</v>
      </c>
      <c r="E45" s="5">
        <f t="shared" si="4"/>
        <v>102.26660199999969</v>
      </c>
      <c r="F45">
        <f t="shared" si="7"/>
        <v>13001.262207</v>
      </c>
      <c r="G45">
        <f>$G$78</f>
        <v>33.271357325791669</v>
      </c>
      <c r="H45">
        <f>$G$79</f>
        <v>187.78971856309687</v>
      </c>
      <c r="I45">
        <f>$E$74</f>
        <v>110.53053794444426</v>
      </c>
      <c r="J45">
        <f t="shared" si="6"/>
        <v>0.78350829882008266</v>
      </c>
      <c r="O45">
        <f t="shared" si="3"/>
        <v>1.0078969562961353</v>
      </c>
      <c r="Y45" s="5"/>
    </row>
    <row r="46" spans="2:25" x14ac:dyDescent="0.25">
      <c r="B46" s="1">
        <v>48</v>
      </c>
      <c r="C46">
        <v>12953.131836</v>
      </c>
      <c r="D46">
        <v>13052.171875</v>
      </c>
      <c r="E46" s="5">
        <f t="shared" si="4"/>
        <v>99.040038999999524</v>
      </c>
      <c r="F46">
        <f t="shared" si="7"/>
        <v>13002.6518555</v>
      </c>
      <c r="G46">
        <f>$G$78</f>
        <v>33.271357325791669</v>
      </c>
      <c r="H46">
        <f>$G$79</f>
        <v>187.78971856309687</v>
      </c>
      <c r="I46">
        <f>$E$74</f>
        <v>110.53053794444426</v>
      </c>
      <c r="J46">
        <f t="shared" si="6"/>
        <v>0.75880121675151879</v>
      </c>
      <c r="O46">
        <f t="shared" si="3"/>
        <v>1.0076460303387589</v>
      </c>
      <c r="Y46" s="5"/>
    </row>
    <row r="47" spans="2:25" x14ac:dyDescent="0.25">
      <c r="B47" s="1">
        <v>49</v>
      </c>
      <c r="C47">
        <v>12982.246094</v>
      </c>
      <c r="D47">
        <v>13052.707031</v>
      </c>
      <c r="E47" s="5">
        <f t="shared" si="4"/>
        <v>70.460936999999831</v>
      </c>
      <c r="F47">
        <f t="shared" si="7"/>
        <v>13017.4765625</v>
      </c>
      <c r="G47">
        <f>$G$78</f>
        <v>33.271357325791669</v>
      </c>
      <c r="H47">
        <f>$G$79</f>
        <v>187.78971856309687</v>
      </c>
      <c r="I47">
        <f>$E$74</f>
        <v>110.53053794444426</v>
      </c>
      <c r="J47">
        <f t="shared" si="6"/>
        <v>0.53981857428237734</v>
      </c>
      <c r="O47">
        <f t="shared" si="3"/>
        <v>1.0054274843112523</v>
      </c>
      <c r="Y47" s="5"/>
    </row>
    <row r="48" spans="2:25" x14ac:dyDescent="0.25">
      <c r="B48" s="1">
        <v>50</v>
      </c>
      <c r="C48">
        <v>12938.605469</v>
      </c>
      <c r="D48">
        <v>13103.319336</v>
      </c>
      <c r="E48" s="5">
        <f t="shared" si="4"/>
        <v>164.71386700000039</v>
      </c>
      <c r="F48">
        <f t="shared" si="7"/>
        <v>13020.962402500001</v>
      </c>
      <c r="G48">
        <f>$G$78</f>
        <v>33.271357325791669</v>
      </c>
      <c r="H48">
        <f>$G$79</f>
        <v>187.78971856309687</v>
      </c>
      <c r="I48">
        <f>$E$74</f>
        <v>110.53053794444426</v>
      </c>
      <c r="J48">
        <f t="shared" si="6"/>
        <v>1.2570392491883049</v>
      </c>
      <c r="O48">
        <f t="shared" si="3"/>
        <v>1.0127304188534572</v>
      </c>
      <c r="Y48" s="5"/>
    </row>
    <row r="49" spans="2:25" x14ac:dyDescent="0.25">
      <c r="B49" s="1">
        <v>51</v>
      </c>
      <c r="C49">
        <v>12947.617188</v>
      </c>
      <c r="D49">
        <v>13074.487305000001</v>
      </c>
      <c r="E49" s="5">
        <f t="shared" si="4"/>
        <v>126.87011700000039</v>
      </c>
      <c r="F49">
        <f t="shared" si="7"/>
        <v>13011.052246499999</v>
      </c>
      <c r="G49">
        <f>$G$78</f>
        <v>33.271357325791669</v>
      </c>
      <c r="H49">
        <f>$G$79</f>
        <v>187.78971856309687</v>
      </c>
      <c r="I49">
        <f>$E$74</f>
        <v>110.53053794444426</v>
      </c>
      <c r="J49">
        <f t="shared" si="6"/>
        <v>0.97036399241048776</v>
      </c>
      <c r="O49">
        <f t="shared" si="3"/>
        <v>1.0097987232058101</v>
      </c>
      <c r="Y49" s="5"/>
    </row>
    <row r="50" spans="2:25" s="5" customFormat="1" x14ac:dyDescent="0.25">
      <c r="B50" s="1">
        <v>52</v>
      </c>
      <c r="C50" s="5">
        <v>8107.9248049999997</v>
      </c>
      <c r="D50" s="5">
        <v>8228.1064449999994</v>
      </c>
      <c r="E50" s="5">
        <f t="shared" si="4"/>
        <v>120.18163999999979</v>
      </c>
      <c r="F50" s="5">
        <f t="shared" ref="F50:F55" si="8">AVERAGE(C50,D50)</f>
        <v>8168.015625</v>
      </c>
      <c r="G50">
        <f>$G$78</f>
        <v>33.271357325791669</v>
      </c>
      <c r="H50">
        <f>$G$79</f>
        <v>187.78971856309687</v>
      </c>
      <c r="I50">
        <f>$E$74</f>
        <v>110.53053794444426</v>
      </c>
      <c r="J50">
        <f t="shared" si="6"/>
        <v>1.4606233014040668</v>
      </c>
      <c r="O50">
        <f t="shared" si="3"/>
        <v>1.0148227373699723</v>
      </c>
      <c r="W50"/>
      <c r="X50"/>
    </row>
    <row r="51" spans="2:25" s="5" customFormat="1" x14ac:dyDescent="0.25">
      <c r="B51" s="1">
        <v>53</v>
      </c>
      <c r="C51" s="5">
        <v>8107.1088870000003</v>
      </c>
      <c r="D51" s="5">
        <v>8224.6953130000002</v>
      </c>
      <c r="E51" s="5">
        <f t="shared" ref="E51:E73" si="9">D51-C51</f>
        <v>117.58642599999985</v>
      </c>
      <c r="F51" s="5">
        <f t="shared" si="8"/>
        <v>8165.9021000000002</v>
      </c>
      <c r="G51">
        <f>$G$78</f>
        <v>33.271357325791669</v>
      </c>
      <c r="H51">
        <f>$G$79</f>
        <v>187.78971856309687</v>
      </c>
      <c r="I51">
        <f>$E$74</f>
        <v>110.53053794444426</v>
      </c>
      <c r="J51">
        <f t="shared" ref="J51:J55" si="10">(E51/D51)*100</f>
        <v>1.4296751615119661</v>
      </c>
      <c r="O51">
        <f t="shared" ref="O51:O73" si="11">D51/C51</f>
        <v>1.0145041133206627</v>
      </c>
      <c r="W51"/>
      <c r="X51"/>
    </row>
    <row r="52" spans="2:25" s="5" customFormat="1" x14ac:dyDescent="0.25">
      <c r="B52" s="1">
        <v>54</v>
      </c>
      <c r="C52" s="5">
        <v>8109.9086909999996</v>
      </c>
      <c r="D52" s="5">
        <v>8255.9501949999994</v>
      </c>
      <c r="E52" s="5">
        <f t="shared" si="9"/>
        <v>146.0415039999998</v>
      </c>
      <c r="F52" s="5">
        <f t="shared" si="8"/>
        <v>8182.9294429999991</v>
      </c>
      <c r="G52">
        <f>$G$78</f>
        <v>33.271357325791669</v>
      </c>
      <c r="H52">
        <f>$G$79</f>
        <v>187.78971856309687</v>
      </c>
      <c r="I52">
        <f>$E$74</f>
        <v>110.53053794444426</v>
      </c>
      <c r="J52">
        <f t="shared" si="10"/>
        <v>1.768924237072627</v>
      </c>
      <c r="O52">
        <f t="shared" si="11"/>
        <v>1.0180077864701571</v>
      </c>
      <c r="W52"/>
      <c r="X52"/>
    </row>
    <row r="53" spans="2:25" x14ac:dyDescent="0.25">
      <c r="B53" s="1">
        <v>55</v>
      </c>
      <c r="C53">
        <v>8123.7524409999996</v>
      </c>
      <c r="D53">
        <v>8231.3417969999991</v>
      </c>
      <c r="E53" s="5">
        <f t="shared" si="9"/>
        <v>107.5893559999995</v>
      </c>
      <c r="F53">
        <f t="shared" si="8"/>
        <v>8177.5471189999989</v>
      </c>
      <c r="G53">
        <f>$G$78</f>
        <v>33.271357325791669</v>
      </c>
      <c r="H53">
        <f>$G$79</f>
        <v>187.78971856309687</v>
      </c>
      <c r="I53">
        <f>$E$74</f>
        <v>110.53053794444426</v>
      </c>
      <c r="J53">
        <f t="shared" si="10"/>
        <v>1.3070694748602421</v>
      </c>
      <c r="O53">
        <f t="shared" si="11"/>
        <v>1.0132438004212196</v>
      </c>
      <c r="Y53" s="5"/>
    </row>
    <row r="54" spans="2:25" x14ac:dyDescent="0.25">
      <c r="B54" s="1">
        <v>56</v>
      </c>
      <c r="C54">
        <v>8116.7456050000001</v>
      </c>
      <c r="D54">
        <v>8238.9921880000002</v>
      </c>
      <c r="E54" s="5">
        <f t="shared" si="9"/>
        <v>122.2465830000001</v>
      </c>
      <c r="F54">
        <f t="shared" si="8"/>
        <v>8177.8688965000001</v>
      </c>
      <c r="G54">
        <f>$G$78</f>
        <v>33.271357325791669</v>
      </c>
      <c r="H54">
        <f>$G$79</f>
        <v>187.78971856309687</v>
      </c>
      <c r="I54">
        <f>$E$74</f>
        <v>110.53053794444426</v>
      </c>
      <c r="J54">
        <f t="shared" si="10"/>
        <v>1.4837565106330708</v>
      </c>
      <c r="O54">
        <f t="shared" si="11"/>
        <v>1.0150610341815685</v>
      </c>
      <c r="Y54" s="5"/>
    </row>
    <row r="55" spans="2:25" x14ac:dyDescent="0.25">
      <c r="B55" s="1">
        <v>57</v>
      </c>
      <c r="C55">
        <v>8114.5244140000004</v>
      </c>
      <c r="D55">
        <v>8247.1953130000002</v>
      </c>
      <c r="E55" s="5">
        <f t="shared" si="9"/>
        <v>132.67089899999974</v>
      </c>
      <c r="F55">
        <f t="shared" si="8"/>
        <v>8180.8598634999998</v>
      </c>
      <c r="G55">
        <f>$G$78</f>
        <v>33.271357325791669</v>
      </c>
      <c r="H55">
        <f>$G$79</f>
        <v>187.78971856309687</v>
      </c>
      <c r="I55">
        <f>$E$74</f>
        <v>110.53053794444426</v>
      </c>
      <c r="J55">
        <f t="shared" si="10"/>
        <v>1.6086789989182317</v>
      </c>
      <c r="O55">
        <f t="shared" si="11"/>
        <v>1.0163498058827825</v>
      </c>
      <c r="Y55" s="5"/>
    </row>
    <row r="56" spans="2:25" x14ac:dyDescent="0.25">
      <c r="B56" s="1">
        <v>58</v>
      </c>
      <c r="C56">
        <v>8114.015625</v>
      </c>
      <c r="D56">
        <v>8258.8154300000006</v>
      </c>
      <c r="E56" s="5">
        <f t="shared" si="9"/>
        <v>144.79980500000056</v>
      </c>
      <c r="F56">
        <f>AVERAGE(C56,D56)</f>
        <v>8186.4155275000003</v>
      </c>
      <c r="G56">
        <f>$G$78</f>
        <v>33.271357325791669</v>
      </c>
      <c r="H56">
        <f>$G$79</f>
        <v>187.78971856309687</v>
      </c>
      <c r="I56">
        <f>$E$74</f>
        <v>110.53053794444426</v>
      </c>
      <c r="J56">
        <f t="shared" ref="J56:J73" si="12">(E56/D56)*100</f>
        <v>1.7532757115992428</v>
      </c>
      <c r="O56">
        <f t="shared" si="11"/>
        <v>1.0178456403946106</v>
      </c>
      <c r="Y56" s="5"/>
    </row>
    <row r="57" spans="2:25" x14ac:dyDescent="0.25">
      <c r="B57" s="1">
        <v>59</v>
      </c>
      <c r="C57">
        <v>8114.7294920000004</v>
      </c>
      <c r="D57">
        <v>8274.8291019999997</v>
      </c>
      <c r="E57" s="5">
        <f t="shared" si="9"/>
        <v>160.0996099999993</v>
      </c>
      <c r="F57">
        <f t="shared" ref="F57:F73" si="13">AVERAGE(C57,D57)</f>
        <v>8194.779297000001</v>
      </c>
      <c r="G57">
        <f>$G$78</f>
        <v>33.271357325791669</v>
      </c>
      <c r="H57">
        <f>$G$79</f>
        <v>187.78971856309687</v>
      </c>
      <c r="I57">
        <f>$E$74</f>
        <v>110.53053794444426</v>
      </c>
      <c r="J57">
        <f t="shared" si="12"/>
        <v>1.9347784471017502</v>
      </c>
      <c r="O57">
        <f t="shared" si="11"/>
        <v>1.0197295067146521</v>
      </c>
      <c r="Y57" s="5"/>
    </row>
    <row r="58" spans="2:25" x14ac:dyDescent="0.25">
      <c r="B58" s="1">
        <v>60</v>
      </c>
      <c r="C58">
        <v>8112.3662109999996</v>
      </c>
      <c r="D58">
        <v>8248.2802730000003</v>
      </c>
      <c r="E58" s="5">
        <f t="shared" si="9"/>
        <v>135.91406200000074</v>
      </c>
      <c r="F58">
        <f t="shared" si="13"/>
        <v>8180.3232420000004</v>
      </c>
      <c r="G58">
        <f>$G$78</f>
        <v>33.271357325791669</v>
      </c>
      <c r="H58">
        <f>$G$79</f>
        <v>187.78971856309687</v>
      </c>
      <c r="I58">
        <f>$E$74</f>
        <v>110.53053794444426</v>
      </c>
      <c r="J58">
        <f>(E58/D58)*100</f>
        <v>1.6477866597829263</v>
      </c>
      <c r="O58">
        <f t="shared" si="11"/>
        <v>1.0167539357155384</v>
      </c>
      <c r="Y58" s="5"/>
    </row>
    <row r="59" spans="2:25" x14ac:dyDescent="0.25">
      <c r="B59" s="1">
        <v>61</v>
      </c>
      <c r="C59">
        <v>8455.5800780000009</v>
      </c>
      <c r="D59">
        <v>8495.5117190000001</v>
      </c>
      <c r="E59" s="5">
        <f t="shared" si="9"/>
        <v>39.931640999999217</v>
      </c>
      <c r="F59">
        <f t="shared" si="13"/>
        <v>8475.5458985000005</v>
      </c>
      <c r="G59">
        <f>$G$78</f>
        <v>33.271357325791669</v>
      </c>
      <c r="H59">
        <f>$G$79</f>
        <v>187.78971856309687</v>
      </c>
      <c r="I59">
        <f>$E$74</f>
        <v>110.53053794444426</v>
      </c>
      <c r="J59">
        <f t="shared" si="12"/>
        <v>0.47003220430728265</v>
      </c>
      <c r="O59">
        <f t="shared" si="11"/>
        <v>1.0047225194051317</v>
      </c>
      <c r="Y59" s="5"/>
    </row>
    <row r="60" spans="2:25" x14ac:dyDescent="0.25">
      <c r="B60" s="1">
        <v>62</v>
      </c>
      <c r="C60">
        <v>8442.3525389999995</v>
      </c>
      <c r="D60">
        <v>8514.2216800000006</v>
      </c>
      <c r="E60" s="5">
        <f t="shared" si="9"/>
        <v>71.869141000001036</v>
      </c>
      <c r="F60">
        <f t="shared" si="13"/>
        <v>8478.287109500001</v>
      </c>
      <c r="G60">
        <f>$G$78</f>
        <v>33.271357325791669</v>
      </c>
      <c r="H60">
        <f>$G$79</f>
        <v>187.78971856309687</v>
      </c>
      <c r="I60">
        <f>$E$74</f>
        <v>110.53053794444426</v>
      </c>
      <c r="J60">
        <f t="shared" si="12"/>
        <v>0.84410699769331154</v>
      </c>
      <c r="O60">
        <f t="shared" si="11"/>
        <v>1.0085129281995744</v>
      </c>
      <c r="Y60" s="5"/>
    </row>
    <row r="61" spans="2:25" x14ac:dyDescent="0.25">
      <c r="B61" s="1">
        <v>63</v>
      </c>
      <c r="C61">
        <v>8442.2255860000005</v>
      </c>
      <c r="D61">
        <v>8513.0478519999997</v>
      </c>
      <c r="E61" s="5">
        <f t="shared" si="9"/>
        <v>70.822265999999217</v>
      </c>
      <c r="F61">
        <f t="shared" si="13"/>
        <v>8477.6367190000001</v>
      </c>
      <c r="G61">
        <f>$G$78</f>
        <v>33.271357325791669</v>
      </c>
      <c r="H61">
        <f>$G$79</f>
        <v>187.78971856309687</v>
      </c>
      <c r="I61">
        <f>$E$74</f>
        <v>110.53053794444426</v>
      </c>
      <c r="J61">
        <f t="shared" si="12"/>
        <v>0.83192608841451188</v>
      </c>
      <c r="O61">
        <f t="shared" si="11"/>
        <v>1.0083890515929173</v>
      </c>
      <c r="Y61" s="5"/>
    </row>
    <row r="62" spans="2:25" x14ac:dyDescent="0.25">
      <c r="B62" s="1">
        <v>64</v>
      </c>
      <c r="C62">
        <v>8459.1962889999995</v>
      </c>
      <c r="D62">
        <v>8511.015625</v>
      </c>
      <c r="E62" s="5">
        <f t="shared" si="9"/>
        <v>51.819336000000476</v>
      </c>
      <c r="F62">
        <f t="shared" si="13"/>
        <v>8485.1059569999998</v>
      </c>
      <c r="G62">
        <f>$G$78</f>
        <v>33.271357325791669</v>
      </c>
      <c r="H62">
        <f>$G$79</f>
        <v>187.78971856309687</v>
      </c>
      <c r="I62">
        <f>$E$74</f>
        <v>110.53053794444426</v>
      </c>
      <c r="J62">
        <f t="shared" si="12"/>
        <v>0.60885020405541168</v>
      </c>
      <c r="O62">
        <f t="shared" si="11"/>
        <v>1.0061257989801446</v>
      </c>
      <c r="Y62" s="5"/>
    </row>
    <row r="63" spans="2:25" x14ac:dyDescent="0.25">
      <c r="B63" s="1">
        <v>65</v>
      </c>
      <c r="C63">
        <v>8438.2529300000006</v>
      </c>
      <c r="D63">
        <v>8504.8095699999994</v>
      </c>
      <c r="E63" s="5">
        <f t="shared" si="9"/>
        <v>66.556639999998879</v>
      </c>
      <c r="F63">
        <f t="shared" si="13"/>
        <v>8471.53125</v>
      </c>
      <c r="G63">
        <f>$G$78</f>
        <v>33.271357325791669</v>
      </c>
      <c r="H63">
        <f>$G$79</f>
        <v>187.78971856309687</v>
      </c>
      <c r="I63">
        <f>$E$74</f>
        <v>110.53053794444426</v>
      </c>
      <c r="J63">
        <f t="shared" si="12"/>
        <v>0.78257648748270436</v>
      </c>
      <c r="O63">
        <f t="shared" si="11"/>
        <v>1.0078874905210975</v>
      </c>
      <c r="Y63" s="5"/>
    </row>
    <row r="64" spans="2:25" s="10" customFormat="1" x14ac:dyDescent="0.25">
      <c r="B64" s="1">
        <v>66</v>
      </c>
      <c r="C64" s="10">
        <v>8439.2119139999995</v>
      </c>
      <c r="D64" s="10">
        <v>8499.3730469999991</v>
      </c>
      <c r="E64" s="5">
        <f t="shared" si="9"/>
        <v>60.161132999999609</v>
      </c>
      <c r="F64">
        <f t="shared" si="13"/>
        <v>8469.2924805000002</v>
      </c>
      <c r="G64">
        <f>$G$78</f>
        <v>33.271357325791669</v>
      </c>
      <c r="H64">
        <f>$G$79</f>
        <v>187.78971856309687</v>
      </c>
      <c r="I64">
        <f>$E$74</f>
        <v>110.53053794444426</v>
      </c>
      <c r="J64">
        <f t="shared" si="12"/>
        <v>0.7078302442700114</v>
      </c>
      <c r="O64">
        <f t="shared" si="11"/>
        <v>1.0071287619760083</v>
      </c>
      <c r="Y64" s="2"/>
    </row>
    <row r="65" spans="1:33" s="10" customFormat="1" x14ac:dyDescent="0.25">
      <c r="B65" s="1">
        <v>67</v>
      </c>
      <c r="C65" s="10">
        <v>8432.9521480000003</v>
      </c>
      <c r="D65" s="10">
        <v>8487.2001949999994</v>
      </c>
      <c r="E65" s="5">
        <f t="shared" si="9"/>
        <v>54.248046999999133</v>
      </c>
      <c r="F65">
        <f t="shared" si="13"/>
        <v>8460.0761715000008</v>
      </c>
      <c r="G65">
        <f>$G$78</f>
        <v>33.271357325791669</v>
      </c>
      <c r="H65">
        <f>$G$79</f>
        <v>187.78971856309687</v>
      </c>
      <c r="I65">
        <f>$E$74</f>
        <v>110.53053794444426</v>
      </c>
      <c r="J65">
        <f t="shared" si="12"/>
        <v>0.63917482507314816</v>
      </c>
      <c r="O65">
        <f t="shared" si="11"/>
        <v>1.0064328655075867</v>
      </c>
      <c r="Y65" s="2"/>
    </row>
    <row r="66" spans="1:33" s="10" customFormat="1" x14ac:dyDescent="0.25">
      <c r="B66" s="1">
        <v>68</v>
      </c>
      <c r="C66" s="10">
        <v>8430.8798829999996</v>
      </c>
      <c r="D66" s="10">
        <v>8478.7783199999994</v>
      </c>
      <c r="E66" s="5">
        <f t="shared" si="9"/>
        <v>47.898436999999831</v>
      </c>
      <c r="F66">
        <f t="shared" si="13"/>
        <v>8454.8291014999995</v>
      </c>
      <c r="G66">
        <f>$G$78</f>
        <v>33.271357325791669</v>
      </c>
      <c r="H66">
        <f>$G$79</f>
        <v>187.78971856309687</v>
      </c>
      <c r="I66">
        <f>$E$74</f>
        <v>110.53053794444426</v>
      </c>
      <c r="J66">
        <f t="shared" si="12"/>
        <v>0.56492144495646901</v>
      </c>
      <c r="O66">
        <f t="shared" si="11"/>
        <v>1.0056813093846328</v>
      </c>
      <c r="Y66" s="2"/>
    </row>
    <row r="67" spans="1:33" s="10" customFormat="1" x14ac:dyDescent="0.25">
      <c r="B67" s="1">
        <v>69</v>
      </c>
      <c r="C67" s="10">
        <v>6830.0776370000003</v>
      </c>
      <c r="D67" s="10">
        <v>6934.3378910000001</v>
      </c>
      <c r="E67" s="5">
        <f t="shared" si="9"/>
        <v>104.2602539999998</v>
      </c>
      <c r="F67">
        <f t="shared" si="13"/>
        <v>6882.2077640000007</v>
      </c>
      <c r="G67">
        <f>$G$78</f>
        <v>33.271357325791669</v>
      </c>
      <c r="H67">
        <f>$G$79</f>
        <v>187.78971856309687</v>
      </c>
      <c r="I67">
        <f>$E$74</f>
        <v>110.53053794444426</v>
      </c>
      <c r="J67">
        <f t="shared" si="12"/>
        <v>1.5035358189758539</v>
      </c>
      <c r="O67">
        <f t="shared" si="11"/>
        <v>1.0152648709928567</v>
      </c>
      <c r="Y67" s="2"/>
    </row>
    <row r="68" spans="1:33" s="10" customFormat="1" x14ac:dyDescent="0.25">
      <c r="B68" s="1">
        <v>70</v>
      </c>
      <c r="C68" s="10">
        <v>6830.7773440000001</v>
      </c>
      <c r="D68" s="10">
        <v>6974.2783200000003</v>
      </c>
      <c r="E68" s="5">
        <f t="shared" si="9"/>
        <v>143.50097600000026</v>
      </c>
      <c r="F68">
        <f t="shared" si="13"/>
        <v>6902.5278319999998</v>
      </c>
      <c r="G68">
        <f>$G$78</f>
        <v>33.271357325791669</v>
      </c>
      <c r="H68">
        <f>$G$79</f>
        <v>187.78971856309687</v>
      </c>
      <c r="I68">
        <f>$E$74</f>
        <v>110.53053794444426</v>
      </c>
      <c r="J68">
        <f t="shared" si="12"/>
        <v>2.057574553462906</v>
      </c>
      <c r="O68">
        <f t="shared" si="11"/>
        <v>1.0210080008135602</v>
      </c>
      <c r="Y68" s="2"/>
    </row>
    <row r="69" spans="1:33" s="10" customFormat="1" x14ac:dyDescent="0.25">
      <c r="B69" s="1">
        <v>71</v>
      </c>
      <c r="C69" s="10">
        <v>6831.4135740000002</v>
      </c>
      <c r="D69" s="10">
        <v>6916.3232420000004</v>
      </c>
      <c r="E69" s="5">
        <f t="shared" si="9"/>
        <v>84.909668000000238</v>
      </c>
      <c r="F69">
        <f t="shared" si="13"/>
        <v>6873.8684080000003</v>
      </c>
      <c r="G69">
        <f>$G$78</f>
        <v>33.271357325791669</v>
      </c>
      <c r="H69">
        <f>$G$79</f>
        <v>187.78971856309687</v>
      </c>
      <c r="I69">
        <f>$E$74</f>
        <v>110.53053794444426</v>
      </c>
      <c r="J69">
        <f t="shared" si="12"/>
        <v>1.2276706138368227</v>
      </c>
      <c r="O69">
        <f t="shared" si="11"/>
        <v>1.0124292969647104</v>
      </c>
      <c r="Y69" s="2"/>
    </row>
    <row r="70" spans="1:33" s="10" customFormat="1" x14ac:dyDescent="0.25">
      <c r="B70" s="1">
        <v>72</v>
      </c>
      <c r="C70" s="10">
        <v>6833.6245120000003</v>
      </c>
      <c r="D70" s="10">
        <v>6932.404297</v>
      </c>
      <c r="E70" s="5">
        <f t="shared" si="9"/>
        <v>98.77978499999972</v>
      </c>
      <c r="F70">
        <f t="shared" si="13"/>
        <v>6883.0144044999997</v>
      </c>
      <c r="G70">
        <f>$G$78</f>
        <v>33.271357325791669</v>
      </c>
      <c r="H70">
        <f>$G$79</f>
        <v>187.78971856309687</v>
      </c>
      <c r="I70">
        <f>$E$74</f>
        <v>110.53053794444426</v>
      </c>
      <c r="J70">
        <f t="shared" si="12"/>
        <v>1.424899367781344</v>
      </c>
      <c r="O70">
        <f t="shared" si="11"/>
        <v>1.0144549623448786</v>
      </c>
      <c r="Y70" s="2"/>
    </row>
    <row r="71" spans="1:33" s="10" customFormat="1" x14ac:dyDescent="0.25">
      <c r="B71" s="1">
        <v>73</v>
      </c>
      <c r="C71" s="10">
        <v>6826.8403319999998</v>
      </c>
      <c r="D71" s="10">
        <v>6936.3237300000001</v>
      </c>
      <c r="E71" s="5">
        <f t="shared" si="9"/>
        <v>109.48339800000031</v>
      </c>
      <c r="F71">
        <f t="shared" si="13"/>
        <v>6881.5820309999999</v>
      </c>
      <c r="G71">
        <f>$G$78</f>
        <v>33.271357325791669</v>
      </c>
      <c r="H71">
        <f>$G$79</f>
        <v>187.78971856309687</v>
      </c>
      <c r="I71">
        <f>$E$74</f>
        <v>110.53053794444426</v>
      </c>
      <c r="J71">
        <f t="shared" si="12"/>
        <v>1.5784066929644343</v>
      </c>
      <c r="O71">
        <f t="shared" si="11"/>
        <v>1.0160371991544623</v>
      </c>
      <c r="Y71" s="2"/>
    </row>
    <row r="72" spans="1:33" s="10" customFormat="1" x14ac:dyDescent="0.25">
      <c r="B72" s="1">
        <v>74</v>
      </c>
      <c r="C72" s="10">
        <v>6811.5034180000002</v>
      </c>
      <c r="D72" s="10">
        <v>6992.7236329999996</v>
      </c>
      <c r="E72" s="5">
        <f t="shared" si="9"/>
        <v>181.22021499999937</v>
      </c>
      <c r="F72">
        <f t="shared" si="13"/>
        <v>6902.1135254999999</v>
      </c>
      <c r="G72">
        <f>$G$78</f>
        <v>33.271357325791669</v>
      </c>
      <c r="H72">
        <f>$G$79</f>
        <v>187.78971856309687</v>
      </c>
      <c r="I72">
        <f>$E$74</f>
        <v>110.53053794444426</v>
      </c>
      <c r="J72">
        <f t="shared" si="12"/>
        <v>2.5915540855180739</v>
      </c>
      <c r="O72">
        <f t="shared" si="11"/>
        <v>1.0266050244533547</v>
      </c>
      <c r="Y72" s="2"/>
    </row>
    <row r="73" spans="1:33" s="10" customFormat="1" x14ac:dyDescent="0.25">
      <c r="B73" s="1">
        <v>75</v>
      </c>
      <c r="C73" s="10">
        <v>6812.9482420000004</v>
      </c>
      <c r="D73" s="10">
        <v>6977.9399409999996</v>
      </c>
      <c r="E73" s="5">
        <f t="shared" si="9"/>
        <v>164.99169899999924</v>
      </c>
      <c r="F73">
        <f t="shared" si="13"/>
        <v>6895.4440914999996</v>
      </c>
      <c r="G73">
        <f>$G$78</f>
        <v>33.271357325791669</v>
      </c>
      <c r="H73">
        <f>$G$79</f>
        <v>187.78971856309687</v>
      </c>
      <c r="I73">
        <f>$E$74</f>
        <v>110.53053794444426</v>
      </c>
      <c r="J73">
        <f t="shared" si="12"/>
        <v>2.3644757678489636</v>
      </c>
      <c r="O73">
        <f t="shared" si="11"/>
        <v>1.0242173715606511</v>
      </c>
      <c r="Y73" s="2"/>
    </row>
    <row r="74" spans="1:33" s="9" customFormat="1" x14ac:dyDescent="0.25">
      <c r="B74" s="9">
        <f>COUNT(B2:B73)</f>
        <v>72</v>
      </c>
      <c r="E74" s="14">
        <f>AVERAGE(E2:E73)</f>
        <v>110.53053794444426</v>
      </c>
      <c r="F74" s="9" t="s">
        <v>0</v>
      </c>
      <c r="J74"/>
    </row>
    <row r="75" spans="1:33" x14ac:dyDescent="0.25">
      <c r="A75" s="2"/>
      <c r="E75" s="2">
        <f>STDEV(E2:E73)</f>
        <v>39.417949295230919</v>
      </c>
      <c r="F75" t="s">
        <v>1</v>
      </c>
      <c r="G75" s="10"/>
      <c r="H75" s="10"/>
    </row>
    <row r="77" spans="1:33" ht="15.75" thickBot="1" x14ac:dyDescent="0.3">
      <c r="F77" t="s">
        <v>4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F78" s="7" t="s">
        <v>2</v>
      </c>
      <c r="G78" s="3">
        <f>E74-(1.96*E75)</f>
        <v>33.271357325791669</v>
      </c>
      <c r="H78" t="s">
        <v>17</v>
      </c>
      <c r="I78" s="1" t="s">
        <v>24</v>
      </c>
      <c r="J78" s="15">
        <f>E75/E74</f>
        <v>0.35662496562753981</v>
      </c>
      <c r="K78">
        <f>J78*1+0</f>
        <v>0.35662496562753981</v>
      </c>
      <c r="L78">
        <f>E74/800</f>
        <v>0.13816317243055531</v>
      </c>
      <c r="M78" t="s">
        <v>25</v>
      </c>
      <c r="N78">
        <f>Q85</f>
        <v>0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thickBot="1" x14ac:dyDescent="0.3">
      <c r="F79" s="8" t="s">
        <v>3</v>
      </c>
      <c r="G79" s="4">
        <f>E74+(1.96*E75)</f>
        <v>187.78971856309687</v>
      </c>
      <c r="H79" t="s">
        <v>18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F81" t="s">
        <v>7</v>
      </c>
      <c r="P81">
        <f>(G78-G79)/2</f>
        <v>-77.259180618652607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F82" s="11" t="s">
        <v>8</v>
      </c>
      <c r="G82">
        <f>((E75)^2)/B74</f>
        <v>21.580204536686054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x14ac:dyDescent="0.25">
      <c r="F83" s="11" t="s">
        <v>9</v>
      </c>
      <c r="G83">
        <f>((E75)^2)/(2*(B74-1))</f>
        <v>10.942075539728139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x14ac:dyDescent="0.25">
      <c r="F84" s="12" t="s">
        <v>10</v>
      </c>
      <c r="G84" s="10" t="s">
        <v>11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x14ac:dyDescent="0.25">
      <c r="E85" s="11" t="s">
        <v>14</v>
      </c>
      <c r="F85" s="12" t="s">
        <v>12</v>
      </c>
      <c r="G85" s="10">
        <f>E75/(SQRT(B74))</f>
        <v>4.6454498745208799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ht="15.75" thickBot="1" x14ac:dyDescent="0.3">
      <c r="F86" s="13" t="s">
        <v>21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ht="15" customHeight="1" x14ac:dyDescent="0.25">
      <c r="F87" s="21" t="s">
        <v>15</v>
      </c>
      <c r="G87" s="3">
        <f>E74+(1.984*G85)</f>
        <v>119.74711049549369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ht="15.75" thickBot="1" x14ac:dyDescent="0.3">
      <c r="F88" s="22"/>
      <c r="G88" s="4">
        <f>E74-(1.984*G85)</f>
        <v>101.31396539339484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F89" s="23" t="s">
        <v>13</v>
      </c>
      <c r="G89" s="25">
        <f>1.71*G85</f>
        <v>7.9437192854307046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ht="15.75" thickBot="1" x14ac:dyDescent="0.3">
      <c r="F90" s="24"/>
      <c r="G90" s="26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E91" t="s">
        <v>17</v>
      </c>
      <c r="F91" s="27" t="s">
        <v>16</v>
      </c>
      <c r="G91" s="3">
        <f>G78-(1.984*G89)</f>
        <v>17.511018263497149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ht="15.75" thickBot="1" x14ac:dyDescent="0.3">
      <c r="F92" s="28"/>
      <c r="G92" s="4">
        <f>G78+(1.984*G89)</f>
        <v>49.031696388086189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E93" t="s">
        <v>18</v>
      </c>
      <c r="F93" s="27" t="s">
        <v>19</v>
      </c>
      <c r="G93" s="3">
        <f>G79-(1.984*G89)</f>
        <v>172.02937950080235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ht="15.75" thickBot="1" x14ac:dyDescent="0.3">
      <c r="F94" s="28"/>
      <c r="G94" s="4">
        <f>G79+(1.984*G89)</f>
        <v>203.55005762539139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0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20"/>
      <c r="G97" s="2"/>
      <c r="H97" s="2"/>
      <c r="I97" s="2"/>
      <c r="J97" s="2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17"/>
      <c r="G100" s="17"/>
      <c r="H100" s="17"/>
      <c r="I100" s="17"/>
      <c r="J100" s="17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17"/>
      <c r="G101" s="17"/>
      <c r="H101" s="17"/>
      <c r="I101" s="17"/>
      <c r="J101" s="17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7"/>
      <c r="G104" s="17"/>
      <c r="H104" s="17"/>
      <c r="I104" s="17"/>
      <c r="J104" s="17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AD118" s="10"/>
      <c r="AE118" s="10"/>
    </row>
  </sheetData>
  <mergeCells count="6">
    <mergeCell ref="F96:F97"/>
    <mergeCell ref="F87:F88"/>
    <mergeCell ref="F89:F90"/>
    <mergeCell ref="G89:G90"/>
    <mergeCell ref="F91:F92"/>
    <mergeCell ref="F93:F94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0"/>
  <sheetViews>
    <sheetView zoomScale="70" zoomScaleNormal="70" workbookViewId="0">
      <pane ySplit="6705" topLeftCell="A80"/>
      <selection activeCell="C2" sqref="C2:D85"/>
      <selection pane="bottomLeft" activeCell="E85" sqref="E85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478.06643700000001</v>
      </c>
      <c r="D2" s="5">
        <v>477.64288299999998</v>
      </c>
      <c r="E2" s="5">
        <f t="shared" ref="E2:E63" si="0">D2-C2</f>
        <v>-0.42355400000002419</v>
      </c>
      <c r="F2">
        <f t="shared" ref="F2:F57" si="1">AVERAGE(C2,D2)</f>
        <v>477.85465999999997</v>
      </c>
      <c r="G2">
        <f>$G$90</f>
        <v>-2.5490166500110742</v>
      </c>
      <c r="H2">
        <f>$G$91</f>
        <v>3.9097939833444189</v>
      </c>
      <c r="I2">
        <f>$E$86</f>
        <v>0.68038866666667208</v>
      </c>
      <c r="J2">
        <f t="shared" ref="J2:J63" si="2">(E2/D2)*100</f>
        <v>-8.8675873769906918E-2</v>
      </c>
      <c r="O2">
        <f>D2/C2</f>
        <v>0.99911402690668283</v>
      </c>
      <c r="Y2" s="5"/>
    </row>
    <row r="3" spans="2:26" x14ac:dyDescent="0.25">
      <c r="B3" s="1">
        <v>2</v>
      </c>
      <c r="C3" s="5">
        <v>477.66058299999997</v>
      </c>
      <c r="D3" s="5">
        <v>477.21942100000001</v>
      </c>
      <c r="E3" s="5">
        <f t="shared" si="0"/>
        <v>-0.44116199999996297</v>
      </c>
      <c r="F3">
        <f t="shared" si="1"/>
        <v>477.44000199999999</v>
      </c>
      <c r="G3">
        <f>$G$90</f>
        <v>-2.5490166500110742</v>
      </c>
      <c r="H3">
        <f>$G$91</f>
        <v>3.9097939833444189</v>
      </c>
      <c r="I3">
        <f>$E$86</f>
        <v>0.68038866666667208</v>
      </c>
      <c r="J3">
        <f t="shared" si="2"/>
        <v>-9.2444267895786872E-2</v>
      </c>
      <c r="L3" s="16"/>
      <c r="O3">
        <f t="shared" ref="O3:O64" si="3">D3/C3</f>
        <v>0.99907641112601508</v>
      </c>
      <c r="Y3" s="5"/>
    </row>
    <row r="4" spans="2:26" x14ac:dyDescent="0.25">
      <c r="B4" s="1">
        <v>3</v>
      </c>
      <c r="C4" s="5">
        <v>477.65154999999999</v>
      </c>
      <c r="D4" s="5">
        <v>478.21170000000001</v>
      </c>
      <c r="E4" s="5">
        <f t="shared" si="0"/>
        <v>0.56015000000002146</v>
      </c>
      <c r="F4">
        <f t="shared" si="1"/>
        <v>477.931625</v>
      </c>
      <c r="G4">
        <f>$G$90</f>
        <v>-2.5490166500110742</v>
      </c>
      <c r="H4">
        <f>$G$91</f>
        <v>3.9097939833444189</v>
      </c>
      <c r="I4">
        <f>$E$86</f>
        <v>0.68038866666667208</v>
      </c>
      <c r="J4">
        <f t="shared" si="2"/>
        <v>0.11713431519973716</v>
      </c>
      <c r="O4">
        <f t="shared" si="3"/>
        <v>1.0011727168057971</v>
      </c>
      <c r="Y4" s="5"/>
    </row>
    <row r="5" spans="2:26" x14ac:dyDescent="0.25">
      <c r="B5" s="1">
        <v>4</v>
      </c>
      <c r="C5" s="5">
        <v>481.38568099999998</v>
      </c>
      <c r="D5" s="5">
        <v>478.36273199999999</v>
      </c>
      <c r="E5" s="5">
        <f t="shared" si="0"/>
        <v>-3.0229489999999828</v>
      </c>
      <c r="F5">
        <f t="shared" si="1"/>
        <v>479.87420650000001</v>
      </c>
      <c r="G5">
        <f>$G$90</f>
        <v>-2.5490166500110742</v>
      </c>
      <c r="H5">
        <f>$G$91</f>
        <v>3.9097939833444189</v>
      </c>
      <c r="I5">
        <f>$E$86</f>
        <v>0.68038866666667208</v>
      </c>
      <c r="J5">
        <f t="shared" si="2"/>
        <v>-0.63193656147945554</v>
      </c>
      <c r="O5">
        <f t="shared" si="3"/>
        <v>0.99372031799176019</v>
      </c>
      <c r="Y5" s="5"/>
    </row>
    <row r="6" spans="2:26" x14ac:dyDescent="0.25">
      <c r="B6" s="1">
        <v>5</v>
      </c>
      <c r="C6" s="5">
        <v>479.40505999999999</v>
      </c>
      <c r="D6" s="5">
        <v>478.35913099999999</v>
      </c>
      <c r="E6" s="5">
        <f t="shared" si="0"/>
        <v>-1.045929000000001</v>
      </c>
      <c r="F6">
        <f t="shared" si="1"/>
        <v>478.88209549999999</v>
      </c>
      <c r="G6">
        <f>$G$90</f>
        <v>-2.5490166500110742</v>
      </c>
      <c r="H6">
        <f>$G$91</f>
        <v>3.9097939833444189</v>
      </c>
      <c r="I6">
        <f>$E$86</f>
        <v>0.68038866666667208</v>
      </c>
      <c r="J6">
        <f t="shared" si="2"/>
        <v>-0.21864932269893286</v>
      </c>
      <c r="O6">
        <f t="shared" si="3"/>
        <v>0.99781827709536486</v>
      </c>
      <c r="Y6" s="5"/>
    </row>
    <row r="7" spans="2:26" x14ac:dyDescent="0.25">
      <c r="B7" s="1">
        <v>6</v>
      </c>
      <c r="C7" s="5">
        <v>479.489441</v>
      </c>
      <c r="D7" s="5">
        <v>478.07607999999999</v>
      </c>
      <c r="E7" s="5">
        <f t="shared" si="0"/>
        <v>-1.413361000000009</v>
      </c>
      <c r="F7">
        <f t="shared" si="1"/>
        <v>478.78276049999999</v>
      </c>
      <c r="G7">
        <f>$G$90</f>
        <v>-2.5490166500110742</v>
      </c>
      <c r="H7">
        <f>$G$91</f>
        <v>3.9097939833444189</v>
      </c>
      <c r="I7">
        <f>$E$86</f>
        <v>0.68038866666667208</v>
      </c>
      <c r="J7">
        <f t="shared" si="2"/>
        <v>-0.2956351633405313</v>
      </c>
      <c r="O7">
        <f t="shared" si="3"/>
        <v>0.99705236261918018</v>
      </c>
      <c r="Y7" s="5"/>
    </row>
    <row r="8" spans="2:26" x14ac:dyDescent="0.25">
      <c r="B8" s="1">
        <v>7</v>
      </c>
      <c r="C8" s="5">
        <v>477.769226</v>
      </c>
      <c r="D8" s="5">
        <v>477.55352800000003</v>
      </c>
      <c r="E8" s="5">
        <f t="shared" si="0"/>
        <v>-0.21569799999997485</v>
      </c>
      <c r="F8">
        <f t="shared" si="1"/>
        <v>477.66137700000002</v>
      </c>
      <c r="G8">
        <f>$G$90</f>
        <v>-2.5490166500110742</v>
      </c>
      <c r="H8">
        <f>$G$91</f>
        <v>3.9097939833444189</v>
      </c>
      <c r="I8">
        <f>$E$86</f>
        <v>0.68038866666667208</v>
      </c>
      <c r="J8">
        <f t="shared" si="2"/>
        <v>-4.5167292743772763E-2</v>
      </c>
      <c r="O8">
        <f t="shared" si="3"/>
        <v>0.99954853098889218</v>
      </c>
      <c r="Y8" s="5"/>
    </row>
    <row r="9" spans="2:26" x14ac:dyDescent="0.25">
      <c r="B9" s="1">
        <v>8</v>
      </c>
      <c r="C9" s="5">
        <v>481.41906699999998</v>
      </c>
      <c r="D9" s="5">
        <v>478.16027800000001</v>
      </c>
      <c r="E9" s="5">
        <f t="shared" si="0"/>
        <v>-3.2587889999999788</v>
      </c>
      <c r="F9">
        <f t="shared" si="1"/>
        <v>479.78967249999999</v>
      </c>
      <c r="G9">
        <f>$G$90</f>
        <v>-2.5490166500110742</v>
      </c>
      <c r="H9">
        <f>$G$91</f>
        <v>3.9097939833444189</v>
      </c>
      <c r="I9">
        <f>$E$86</f>
        <v>0.68038866666667208</v>
      </c>
      <c r="J9">
        <f t="shared" si="2"/>
        <v>-0.68152649852691838</v>
      </c>
      <c r="O9">
        <f t="shared" si="3"/>
        <v>0.99323086844003217</v>
      </c>
      <c r="Y9" s="5"/>
    </row>
    <row r="10" spans="2:26" x14ac:dyDescent="0.25">
      <c r="B10" s="1">
        <v>9</v>
      </c>
      <c r="C10" s="5">
        <v>482.43090799999999</v>
      </c>
      <c r="D10" s="5">
        <v>476.92687999999998</v>
      </c>
      <c r="E10" s="5">
        <f t="shared" si="0"/>
        <v>-5.5040280000000052</v>
      </c>
      <c r="F10">
        <f t="shared" si="1"/>
        <v>479.67889400000001</v>
      </c>
      <c r="G10">
        <f>$G$90</f>
        <v>-2.5490166500110742</v>
      </c>
      <c r="H10">
        <f>$G$91</f>
        <v>3.9097939833444189</v>
      </c>
      <c r="I10">
        <f>$E$86</f>
        <v>0.68038866666667208</v>
      </c>
      <c r="J10">
        <f t="shared" si="2"/>
        <v>-1.1540611843895243</v>
      </c>
      <c r="O10">
        <f t="shared" si="3"/>
        <v>0.98859105436917816</v>
      </c>
      <c r="Y10" s="5"/>
    </row>
    <row r="11" spans="2:26" x14ac:dyDescent="0.25">
      <c r="B11" s="1">
        <v>10</v>
      </c>
      <c r="C11" s="5">
        <v>404.97232100000002</v>
      </c>
      <c r="D11" s="5">
        <v>404.02444500000001</v>
      </c>
      <c r="E11" s="5">
        <f t="shared" si="0"/>
        <v>-0.94787600000000793</v>
      </c>
      <c r="F11">
        <f t="shared" si="1"/>
        <v>404.49838299999999</v>
      </c>
      <c r="G11">
        <f>$G$90</f>
        <v>-2.5490166500110742</v>
      </c>
      <c r="H11">
        <f>$G$91</f>
        <v>3.9097939833444189</v>
      </c>
      <c r="I11">
        <f>$E$86</f>
        <v>0.68038866666667208</v>
      </c>
      <c r="J11">
        <f t="shared" si="2"/>
        <v>-0.23460857671619545</v>
      </c>
      <c r="O11">
        <f t="shared" si="3"/>
        <v>0.99765940546835541</v>
      </c>
      <c r="Y11" s="5"/>
    </row>
    <row r="12" spans="2:26" x14ac:dyDescent="0.25">
      <c r="B12" s="1">
        <v>11</v>
      </c>
      <c r="C12" s="5">
        <v>402.59851099999997</v>
      </c>
      <c r="D12" s="5">
        <v>403.52432299999998</v>
      </c>
      <c r="E12" s="5">
        <f t="shared" si="0"/>
        <v>0.92581200000000763</v>
      </c>
      <c r="F12">
        <f t="shared" si="1"/>
        <v>403.06141700000001</v>
      </c>
      <c r="G12">
        <f>$G$90</f>
        <v>-2.5490166500110742</v>
      </c>
      <c r="H12">
        <f>$G$91</f>
        <v>3.9097939833444189</v>
      </c>
      <c r="I12">
        <f>$E$86</f>
        <v>0.68038866666667208</v>
      </c>
      <c r="J12">
        <f t="shared" si="2"/>
        <v>0.22943152301627373</v>
      </c>
      <c r="O12">
        <f t="shared" si="3"/>
        <v>1.0022995912173158</v>
      </c>
      <c r="Y12" s="5"/>
    </row>
    <row r="13" spans="2:26" x14ac:dyDescent="0.25">
      <c r="B13" s="1">
        <v>12</v>
      </c>
      <c r="C13" s="5">
        <v>406.66351300000002</v>
      </c>
      <c r="D13" s="5">
        <v>404.67398100000003</v>
      </c>
      <c r="E13" s="5">
        <f t="shared" si="0"/>
        <v>-1.989531999999997</v>
      </c>
      <c r="F13">
        <f t="shared" si="1"/>
        <v>405.66874700000005</v>
      </c>
      <c r="G13">
        <f>$G$90</f>
        <v>-2.5490166500110742</v>
      </c>
      <c r="H13">
        <f>$G$91</f>
        <v>3.9097939833444189</v>
      </c>
      <c r="I13">
        <f>$E$86</f>
        <v>0.68038866666667208</v>
      </c>
      <c r="J13">
        <f t="shared" si="2"/>
        <v>-0.49163823062792783</v>
      </c>
      <c r="O13">
        <f t="shared" si="3"/>
        <v>0.99510767025710523</v>
      </c>
      <c r="Y13" s="5"/>
    </row>
    <row r="14" spans="2:26" x14ac:dyDescent="0.25">
      <c r="B14" s="1">
        <v>13</v>
      </c>
      <c r="C14" s="5">
        <v>405.30938700000002</v>
      </c>
      <c r="D14" s="5">
        <v>404.94552599999997</v>
      </c>
      <c r="E14" s="5">
        <f t="shared" si="0"/>
        <v>-0.36386100000004262</v>
      </c>
      <c r="F14">
        <f t="shared" si="1"/>
        <v>405.12745649999999</v>
      </c>
      <c r="G14">
        <f>$G$90</f>
        <v>-2.5490166500110742</v>
      </c>
      <c r="H14">
        <f>$G$91</f>
        <v>3.9097939833444189</v>
      </c>
      <c r="I14">
        <f>$E$86</f>
        <v>0.68038866666667208</v>
      </c>
      <c r="J14">
        <f t="shared" si="2"/>
        <v>-8.985430795944703E-2</v>
      </c>
      <c r="O14">
        <f t="shared" si="3"/>
        <v>0.99910226357525733</v>
      </c>
      <c r="Y14" s="5"/>
    </row>
    <row r="15" spans="2:26" x14ac:dyDescent="0.25">
      <c r="B15" s="1">
        <v>14</v>
      </c>
      <c r="C15" s="5">
        <v>406.07052599999997</v>
      </c>
      <c r="D15" s="5">
        <v>404.71463</v>
      </c>
      <c r="E15" s="5">
        <f t="shared" si="0"/>
        <v>-1.3558959999999729</v>
      </c>
      <c r="F15">
        <f t="shared" si="1"/>
        <v>405.39257799999996</v>
      </c>
      <c r="G15">
        <f>$G$90</f>
        <v>-2.5490166500110742</v>
      </c>
      <c r="H15">
        <f>$G$91</f>
        <v>3.9097939833444189</v>
      </c>
      <c r="I15">
        <f>$E$86</f>
        <v>0.68038866666667208</v>
      </c>
      <c r="J15">
        <f t="shared" si="2"/>
        <v>-0.33502520034918748</v>
      </c>
      <c r="O15">
        <f t="shared" si="3"/>
        <v>0.99666093470669681</v>
      </c>
      <c r="Y15" s="5"/>
    </row>
    <row r="16" spans="2:26" x14ac:dyDescent="0.25">
      <c r="B16" s="1">
        <v>15</v>
      </c>
      <c r="C16">
        <v>407.16677900000002</v>
      </c>
      <c r="D16">
        <v>404.17132600000002</v>
      </c>
      <c r="E16" s="5">
        <f t="shared" si="0"/>
        <v>-2.9954529999999977</v>
      </c>
      <c r="F16">
        <f t="shared" si="1"/>
        <v>405.66905250000002</v>
      </c>
      <c r="G16">
        <f>$G$90</f>
        <v>-2.5490166500110742</v>
      </c>
      <c r="H16">
        <f>$G$91</f>
        <v>3.9097939833444189</v>
      </c>
      <c r="I16">
        <f>$E$86</f>
        <v>0.68038866666667208</v>
      </c>
      <c r="J16">
        <f t="shared" si="2"/>
        <v>-0.74113446632777646</v>
      </c>
      <c r="O16">
        <f t="shared" si="3"/>
        <v>0.9926431792707725</v>
      </c>
      <c r="Y16" s="5"/>
    </row>
    <row r="17" spans="2:25" x14ac:dyDescent="0.25">
      <c r="B17" s="1">
        <v>16</v>
      </c>
      <c r="C17">
        <v>405.637787</v>
      </c>
      <c r="D17">
        <v>404.567047</v>
      </c>
      <c r="E17" s="5">
        <f t="shared" si="0"/>
        <v>-1.0707400000000007</v>
      </c>
      <c r="F17">
        <f t="shared" si="1"/>
        <v>405.102417</v>
      </c>
      <c r="G17">
        <f>$G$90</f>
        <v>-2.5490166500110742</v>
      </c>
      <c r="H17">
        <f>$G$91</f>
        <v>3.9097939833444189</v>
      </c>
      <c r="I17">
        <f>$E$86</f>
        <v>0.68038866666667208</v>
      </c>
      <c r="J17">
        <f t="shared" si="2"/>
        <v>-0.26466317707779119</v>
      </c>
      <c r="O17">
        <f t="shared" si="3"/>
        <v>0.99736035439913295</v>
      </c>
      <c r="Y17" s="5"/>
    </row>
    <row r="18" spans="2:25" x14ac:dyDescent="0.25">
      <c r="B18" s="1">
        <v>17</v>
      </c>
      <c r="C18">
        <v>406.29617300000001</v>
      </c>
      <c r="D18">
        <v>405.26504499999999</v>
      </c>
      <c r="E18" s="5">
        <f t="shared" si="0"/>
        <v>-1.0311280000000238</v>
      </c>
      <c r="F18">
        <f t="shared" si="1"/>
        <v>405.78060900000003</v>
      </c>
      <c r="G18">
        <f>$G$90</f>
        <v>-2.5490166500110742</v>
      </c>
      <c r="H18">
        <f>$G$91</f>
        <v>3.9097939833444189</v>
      </c>
      <c r="I18">
        <f>$E$86</f>
        <v>0.68038866666667208</v>
      </c>
      <c r="J18">
        <f t="shared" si="2"/>
        <v>-0.25443299705258909</v>
      </c>
      <c r="O18">
        <f t="shared" si="3"/>
        <v>0.99746212721526173</v>
      </c>
      <c r="Y18" s="5"/>
    </row>
    <row r="19" spans="2:25" x14ac:dyDescent="0.25">
      <c r="B19" s="1">
        <v>18</v>
      </c>
      <c r="C19">
        <v>366.428741</v>
      </c>
      <c r="D19">
        <v>364.715149</v>
      </c>
      <c r="E19" s="5">
        <f t="shared" si="0"/>
        <v>-1.7135920000000056</v>
      </c>
      <c r="F19">
        <f t="shared" si="1"/>
        <v>365.57194500000003</v>
      </c>
      <c r="G19">
        <f>$G$90</f>
        <v>-2.5490166500110742</v>
      </c>
      <c r="H19">
        <f>$G$91</f>
        <v>3.9097939833444189</v>
      </c>
      <c r="I19">
        <f>$E$86</f>
        <v>0.68038866666667208</v>
      </c>
      <c r="J19">
        <f t="shared" si="2"/>
        <v>-0.46984393291543958</v>
      </c>
      <c r="O19">
        <f t="shared" si="3"/>
        <v>0.99532353276840801</v>
      </c>
      <c r="Y19" s="5"/>
    </row>
    <row r="20" spans="2:25" x14ac:dyDescent="0.25">
      <c r="B20" s="1">
        <v>19</v>
      </c>
      <c r="C20">
        <v>366.20703099999997</v>
      </c>
      <c r="D20">
        <v>366.24438500000002</v>
      </c>
      <c r="E20" s="5">
        <f t="shared" si="0"/>
        <v>3.7354000000050291E-2</v>
      </c>
      <c r="F20">
        <f t="shared" si="1"/>
        <v>366.225708</v>
      </c>
      <c r="G20">
        <f>$G$90</f>
        <v>-2.5490166500110742</v>
      </c>
      <c r="H20">
        <f>$G$91</f>
        <v>3.9097939833444189</v>
      </c>
      <c r="I20">
        <f>$E$86</f>
        <v>0.68038866666667208</v>
      </c>
      <c r="J20">
        <f t="shared" si="2"/>
        <v>1.0199200733152615E-2</v>
      </c>
      <c r="O20">
        <f t="shared" si="3"/>
        <v>1.0001020024107621</v>
      </c>
      <c r="Y20" s="5"/>
    </row>
    <row r="21" spans="2:25" x14ac:dyDescent="0.25">
      <c r="B21" s="1">
        <v>20</v>
      </c>
      <c r="C21">
        <v>365.63104199999998</v>
      </c>
      <c r="D21">
        <v>365.24804699999999</v>
      </c>
      <c r="E21" s="5">
        <f t="shared" si="0"/>
        <v>-0.38299499999999398</v>
      </c>
      <c r="F21">
        <f t="shared" si="1"/>
        <v>365.43954450000001</v>
      </c>
      <c r="G21">
        <f>$G$90</f>
        <v>-2.5490166500110742</v>
      </c>
      <c r="H21">
        <f>$G$91</f>
        <v>3.9097939833444189</v>
      </c>
      <c r="I21">
        <f>$E$86</f>
        <v>0.68038866666667208</v>
      </c>
      <c r="J21">
        <f t="shared" si="2"/>
        <v>-0.10485887690454755</v>
      </c>
      <c r="O21">
        <f t="shared" si="3"/>
        <v>0.99895250961760518</v>
      </c>
      <c r="Y21" s="5"/>
    </row>
    <row r="22" spans="2:25" x14ac:dyDescent="0.25">
      <c r="B22" s="1">
        <v>21</v>
      </c>
      <c r="C22">
        <v>364.70730600000002</v>
      </c>
      <c r="D22">
        <v>365.13168300000001</v>
      </c>
      <c r="E22" s="5">
        <f t="shared" si="0"/>
        <v>0.42437699999999268</v>
      </c>
      <c r="F22">
        <f t="shared" si="1"/>
        <v>364.91949450000004</v>
      </c>
      <c r="G22">
        <f>$G$90</f>
        <v>-2.5490166500110742</v>
      </c>
      <c r="H22">
        <f>$G$91</f>
        <v>3.9097939833444189</v>
      </c>
      <c r="I22">
        <f>$E$86</f>
        <v>0.68038866666667208</v>
      </c>
      <c r="J22">
        <f t="shared" si="2"/>
        <v>0.11622573985177634</v>
      </c>
      <c r="O22">
        <f t="shared" si="3"/>
        <v>1.0011636098126315</v>
      </c>
      <c r="Y22" s="5"/>
    </row>
    <row r="23" spans="2:25" x14ac:dyDescent="0.25">
      <c r="B23" s="1">
        <v>22</v>
      </c>
      <c r="C23">
        <v>365.564911</v>
      </c>
      <c r="D23">
        <v>364.72167999999999</v>
      </c>
      <c r="E23" s="5">
        <f t="shared" si="0"/>
        <v>-0.84323100000000295</v>
      </c>
      <c r="F23">
        <f t="shared" si="1"/>
        <v>365.14329550000002</v>
      </c>
      <c r="G23">
        <f>$G$90</f>
        <v>-2.5490166500110742</v>
      </c>
      <c r="H23">
        <f>$G$91</f>
        <v>3.9097939833444189</v>
      </c>
      <c r="I23">
        <f>$E$86</f>
        <v>0.68038866666667208</v>
      </c>
      <c r="J23">
        <f t="shared" si="2"/>
        <v>-0.23119848537657617</v>
      </c>
      <c r="O23">
        <f t="shared" si="3"/>
        <v>0.99769334809051191</v>
      </c>
      <c r="Y23" s="5"/>
    </row>
    <row r="24" spans="2:25" x14ac:dyDescent="0.25">
      <c r="B24" s="1">
        <v>23</v>
      </c>
      <c r="C24">
        <v>365.73513800000001</v>
      </c>
      <c r="D24">
        <v>364.83435100000003</v>
      </c>
      <c r="E24" s="5">
        <f t="shared" si="0"/>
        <v>-0.9007869999999798</v>
      </c>
      <c r="F24">
        <f t="shared" si="1"/>
        <v>365.28474449999999</v>
      </c>
      <c r="G24">
        <f>$G$90</f>
        <v>-2.5490166500110742</v>
      </c>
      <c r="H24">
        <f>$G$91</f>
        <v>3.9097939833444189</v>
      </c>
      <c r="I24">
        <f>$E$86</f>
        <v>0.68038866666667208</v>
      </c>
      <c r="J24">
        <f t="shared" si="2"/>
        <v>-0.24690301160813108</v>
      </c>
      <c r="O24">
        <f t="shared" si="3"/>
        <v>0.9975370509792254</v>
      </c>
      <c r="Y24" s="5"/>
    </row>
    <row r="25" spans="2:25" x14ac:dyDescent="0.25">
      <c r="B25" s="1">
        <v>24</v>
      </c>
      <c r="C25">
        <v>366.64868200000001</v>
      </c>
      <c r="D25">
        <v>365.09039300000001</v>
      </c>
      <c r="E25" s="5">
        <f t="shared" si="0"/>
        <v>-1.558289000000002</v>
      </c>
      <c r="F25">
        <f t="shared" si="1"/>
        <v>365.86953749999998</v>
      </c>
      <c r="G25">
        <f>$G$90</f>
        <v>-2.5490166500110742</v>
      </c>
      <c r="H25">
        <f>$G$91</f>
        <v>3.9097939833444189</v>
      </c>
      <c r="I25">
        <f>$E$86</f>
        <v>0.68038866666667208</v>
      </c>
      <c r="J25">
        <f t="shared" si="2"/>
        <v>-0.42682278960980546</v>
      </c>
      <c r="O25">
        <f t="shared" si="3"/>
        <v>0.99574991244616007</v>
      </c>
      <c r="Y25" s="5"/>
    </row>
    <row r="26" spans="2:25" x14ac:dyDescent="0.25">
      <c r="B26" s="1">
        <v>25</v>
      </c>
      <c r="C26">
        <v>365.96826199999998</v>
      </c>
      <c r="D26">
        <v>364.652466</v>
      </c>
      <c r="E26" s="5">
        <f t="shared" si="0"/>
        <v>-1.3157959999999775</v>
      </c>
      <c r="F26">
        <f t="shared" si="1"/>
        <v>365.31036399999999</v>
      </c>
      <c r="G26">
        <f>$G$90</f>
        <v>-2.5490166500110742</v>
      </c>
      <c r="H26">
        <f>$G$91</f>
        <v>3.9097939833444189</v>
      </c>
      <c r="I26">
        <f>$E$86</f>
        <v>0.68038866666667208</v>
      </c>
      <c r="J26">
        <f t="shared" si="2"/>
        <v>-0.36083562369216987</v>
      </c>
      <c r="O26">
        <f t="shared" si="3"/>
        <v>0.99640461718508266</v>
      </c>
      <c r="Y26" s="5"/>
    </row>
    <row r="27" spans="2:25" x14ac:dyDescent="0.25">
      <c r="B27" s="1">
        <v>26</v>
      </c>
      <c r="C27">
        <v>476.17156999999997</v>
      </c>
      <c r="D27">
        <v>475.70773300000002</v>
      </c>
      <c r="E27" s="5">
        <f t="shared" si="0"/>
        <v>-0.46383699999995542</v>
      </c>
      <c r="F27">
        <f t="shared" si="1"/>
        <v>475.93965149999997</v>
      </c>
      <c r="G27">
        <f>$G$90</f>
        <v>-2.5490166500110742</v>
      </c>
      <c r="H27">
        <f>$G$91</f>
        <v>3.9097939833444189</v>
      </c>
      <c r="I27">
        <f>$E$86</f>
        <v>0.68038866666667208</v>
      </c>
      <c r="J27">
        <f t="shared" si="2"/>
        <v>-9.750461634811293E-2</v>
      </c>
      <c r="O27">
        <f t="shared" si="3"/>
        <v>0.99902590362545174</v>
      </c>
      <c r="Y27" s="5"/>
    </row>
    <row r="28" spans="2:25" x14ac:dyDescent="0.25">
      <c r="B28" s="1">
        <v>27</v>
      </c>
      <c r="C28">
        <v>473.312836</v>
      </c>
      <c r="D28">
        <v>476.02185100000003</v>
      </c>
      <c r="E28" s="5">
        <f t="shared" si="0"/>
        <v>2.7090150000000222</v>
      </c>
      <c r="F28">
        <f t="shared" si="1"/>
        <v>474.66734350000002</v>
      </c>
      <c r="G28">
        <f>$G$90</f>
        <v>-2.5490166500110742</v>
      </c>
      <c r="H28">
        <f>$G$91</f>
        <v>3.9097939833444189</v>
      </c>
      <c r="I28">
        <f>$E$86</f>
        <v>0.68038866666667208</v>
      </c>
      <c r="J28">
        <f t="shared" si="2"/>
        <v>0.5690946737653062</v>
      </c>
      <c r="O28">
        <f t="shared" si="3"/>
        <v>1.0057235189793163</v>
      </c>
      <c r="Y28" s="5"/>
    </row>
    <row r="29" spans="2:25" x14ac:dyDescent="0.25">
      <c r="B29" s="1">
        <v>28</v>
      </c>
      <c r="C29">
        <v>475.36447099999998</v>
      </c>
      <c r="D29">
        <v>474.584473</v>
      </c>
      <c r="E29" s="5">
        <f t="shared" si="0"/>
        <v>-0.77999799999997776</v>
      </c>
      <c r="F29">
        <f t="shared" si="1"/>
        <v>474.97447199999999</v>
      </c>
      <c r="G29">
        <f>$G$90</f>
        <v>-2.5490166500110742</v>
      </c>
      <c r="H29">
        <f>$G$91</f>
        <v>3.9097939833444189</v>
      </c>
      <c r="I29">
        <f>$E$86</f>
        <v>0.68038866666667208</v>
      </c>
      <c r="J29">
        <f t="shared" si="2"/>
        <v>-0.16435388100022769</v>
      </c>
      <c r="O29">
        <f t="shared" si="3"/>
        <v>0.99835915797754271</v>
      </c>
      <c r="Y29" s="5"/>
    </row>
    <row r="30" spans="2:25" x14ac:dyDescent="0.25">
      <c r="B30" s="1">
        <v>29</v>
      </c>
      <c r="C30">
        <v>475.74267600000002</v>
      </c>
      <c r="D30">
        <v>475.48803700000002</v>
      </c>
      <c r="E30" s="5">
        <f t="shared" si="0"/>
        <v>-0.2546389999999974</v>
      </c>
      <c r="F30">
        <f t="shared" si="1"/>
        <v>475.61535650000002</v>
      </c>
      <c r="G30">
        <f>$G$90</f>
        <v>-2.5490166500110742</v>
      </c>
      <c r="H30">
        <f>$G$91</f>
        <v>3.9097939833444189</v>
      </c>
      <c r="I30">
        <f>$E$86</f>
        <v>0.68038866666667208</v>
      </c>
      <c r="J30">
        <f t="shared" si="2"/>
        <v>-5.3553187501118427E-2</v>
      </c>
      <c r="O30">
        <f t="shared" si="3"/>
        <v>0.9994647547658726</v>
      </c>
      <c r="Y30" s="5"/>
    </row>
    <row r="31" spans="2:25" x14ac:dyDescent="0.25">
      <c r="B31" s="1">
        <v>30</v>
      </c>
      <c r="C31">
        <v>473.633667</v>
      </c>
      <c r="D31">
        <v>474.27038599999997</v>
      </c>
      <c r="E31" s="5">
        <f t="shared" si="0"/>
        <v>0.63671899999997095</v>
      </c>
      <c r="F31">
        <f t="shared" si="1"/>
        <v>473.95202649999999</v>
      </c>
      <c r="G31">
        <f>$G$90</f>
        <v>-2.5490166500110742</v>
      </c>
      <c r="H31">
        <f>$G$91</f>
        <v>3.9097939833444189</v>
      </c>
      <c r="I31">
        <f>$E$86</f>
        <v>0.68038866666667208</v>
      </c>
      <c r="J31">
        <f t="shared" si="2"/>
        <v>0.13425232078478774</v>
      </c>
      <c r="O31">
        <f t="shared" si="3"/>
        <v>1.0013443279993861</v>
      </c>
      <c r="Y31" s="5"/>
    </row>
    <row r="32" spans="2:25" x14ac:dyDescent="0.25">
      <c r="B32" s="1">
        <v>31</v>
      </c>
      <c r="C32">
        <v>473.21456899999998</v>
      </c>
      <c r="D32">
        <v>473.98168900000002</v>
      </c>
      <c r="E32" s="5">
        <f t="shared" si="0"/>
        <v>0.767120000000034</v>
      </c>
      <c r="F32">
        <f t="shared" si="1"/>
        <v>473.59812899999997</v>
      </c>
      <c r="G32">
        <f>$G$90</f>
        <v>-2.5490166500110742</v>
      </c>
      <c r="H32">
        <f>$G$91</f>
        <v>3.9097939833444189</v>
      </c>
      <c r="I32">
        <f>$E$86</f>
        <v>0.68038866666667208</v>
      </c>
      <c r="J32">
        <f t="shared" si="2"/>
        <v>0.16184591468469872</v>
      </c>
      <c r="O32">
        <f t="shared" si="3"/>
        <v>1.0016210828031376</v>
      </c>
      <c r="Y32" s="5"/>
    </row>
    <row r="33" spans="2:25" x14ac:dyDescent="0.25">
      <c r="B33" s="1">
        <v>32</v>
      </c>
      <c r="C33">
        <v>475.22384599999998</v>
      </c>
      <c r="D33">
        <v>475.08563199999998</v>
      </c>
      <c r="E33" s="5">
        <f t="shared" si="0"/>
        <v>-0.13821400000000494</v>
      </c>
      <c r="F33">
        <f t="shared" si="1"/>
        <v>475.15473899999995</v>
      </c>
      <c r="G33">
        <f>$G$90</f>
        <v>-2.5490166500110742</v>
      </c>
      <c r="H33">
        <f>$G$91</f>
        <v>3.9097939833444189</v>
      </c>
      <c r="I33">
        <f>$E$86</f>
        <v>0.68038866666667208</v>
      </c>
      <c r="J33">
        <f t="shared" si="2"/>
        <v>-2.9092439486783923E-2</v>
      </c>
      <c r="O33">
        <f t="shared" si="3"/>
        <v>0.99970916021751988</v>
      </c>
      <c r="Y33" s="5"/>
    </row>
    <row r="34" spans="2:25" x14ac:dyDescent="0.25">
      <c r="B34" s="1">
        <v>33</v>
      </c>
      <c r="C34">
        <v>477.68841600000002</v>
      </c>
      <c r="D34">
        <v>478.83453400000002</v>
      </c>
      <c r="E34" s="5">
        <f t="shared" si="0"/>
        <v>1.1461180000000013</v>
      </c>
      <c r="F34">
        <f t="shared" si="1"/>
        <v>478.26147500000002</v>
      </c>
      <c r="G34">
        <f>$G$90</f>
        <v>-2.5490166500110742</v>
      </c>
      <c r="H34">
        <f>$G$91</f>
        <v>3.9097939833444189</v>
      </c>
      <c r="I34">
        <f>$E$86</f>
        <v>0.68038866666667208</v>
      </c>
      <c r="J34">
        <f t="shared" si="2"/>
        <v>0.23935575206444928</v>
      </c>
      <c r="O34">
        <f t="shared" si="3"/>
        <v>1.0023993003841232</v>
      </c>
      <c r="Y34" s="5"/>
    </row>
    <row r="35" spans="2:25" x14ac:dyDescent="0.25">
      <c r="B35" s="1">
        <v>34</v>
      </c>
      <c r="C35">
        <v>477.68713400000001</v>
      </c>
      <c r="D35">
        <v>479.386505</v>
      </c>
      <c r="E35" s="5">
        <f t="shared" si="0"/>
        <v>1.6993709999999851</v>
      </c>
      <c r="F35">
        <f t="shared" si="1"/>
        <v>478.53681949999998</v>
      </c>
      <c r="G35">
        <f>$G$90</f>
        <v>-2.5490166500110742</v>
      </c>
      <c r="H35">
        <f>$G$91</f>
        <v>3.9097939833444189</v>
      </c>
      <c r="I35">
        <f>$E$86</f>
        <v>0.68038866666667208</v>
      </c>
      <c r="J35">
        <f t="shared" si="2"/>
        <v>0.35448870217987988</v>
      </c>
      <c r="O35">
        <f t="shared" si="3"/>
        <v>1.0035574979501123</v>
      </c>
      <c r="Y35" s="5"/>
    </row>
    <row r="36" spans="2:25" x14ac:dyDescent="0.25">
      <c r="B36" s="1">
        <v>35</v>
      </c>
      <c r="C36">
        <v>477.72946200000001</v>
      </c>
      <c r="D36">
        <v>480.26162699999998</v>
      </c>
      <c r="E36" s="5">
        <f t="shared" si="0"/>
        <v>2.5321649999999636</v>
      </c>
      <c r="F36">
        <f t="shared" si="1"/>
        <v>478.99554449999999</v>
      </c>
      <c r="G36">
        <f>$G$90</f>
        <v>-2.5490166500110742</v>
      </c>
      <c r="H36">
        <f>$G$91</f>
        <v>3.9097939833444189</v>
      </c>
      <c r="I36">
        <f>$E$86</f>
        <v>0.68038866666667208</v>
      </c>
      <c r="J36">
        <f t="shared" si="2"/>
        <v>0.52724699572967626</v>
      </c>
      <c r="O36">
        <f t="shared" si="3"/>
        <v>1.0053004162426975</v>
      </c>
      <c r="Y36" s="5"/>
    </row>
    <row r="37" spans="2:25" x14ac:dyDescent="0.25">
      <c r="B37" s="1">
        <v>36</v>
      </c>
      <c r="C37">
        <v>477.90231299999999</v>
      </c>
      <c r="D37">
        <v>478.49987800000002</v>
      </c>
      <c r="E37" s="5">
        <f t="shared" si="0"/>
        <v>0.59756500000003143</v>
      </c>
      <c r="F37">
        <f t="shared" si="1"/>
        <v>478.20109550000001</v>
      </c>
      <c r="G37">
        <f>$G$90</f>
        <v>-2.5490166500110742</v>
      </c>
      <c r="H37">
        <f>$G$91</f>
        <v>3.9097939833444189</v>
      </c>
      <c r="I37">
        <f>$E$86</f>
        <v>0.68038866666667208</v>
      </c>
      <c r="J37">
        <f t="shared" si="2"/>
        <v>0.12488299944770966</v>
      </c>
      <c r="O37">
        <f t="shared" si="3"/>
        <v>1.0012503915209132</v>
      </c>
      <c r="Y37" s="5"/>
    </row>
    <row r="38" spans="2:25" x14ac:dyDescent="0.25">
      <c r="B38" s="1">
        <v>37</v>
      </c>
      <c r="C38">
        <v>477.80044600000002</v>
      </c>
      <c r="D38">
        <v>479.09994499999999</v>
      </c>
      <c r="E38" s="5">
        <f t="shared" si="0"/>
        <v>1.2994989999999689</v>
      </c>
      <c r="F38">
        <f t="shared" si="1"/>
        <v>478.45019550000001</v>
      </c>
      <c r="G38">
        <f>$G$90</f>
        <v>-2.5490166500110742</v>
      </c>
      <c r="H38">
        <f>$G$91</f>
        <v>3.9097939833444189</v>
      </c>
      <c r="I38">
        <f>$E$86</f>
        <v>0.68038866666667208</v>
      </c>
      <c r="J38">
        <f t="shared" si="2"/>
        <v>0.27123755983732556</v>
      </c>
      <c r="O38">
        <f t="shared" si="3"/>
        <v>1.0027197525889291</v>
      </c>
      <c r="Y38" s="5"/>
    </row>
    <row r="39" spans="2:25" x14ac:dyDescent="0.25">
      <c r="B39" s="1">
        <v>38</v>
      </c>
      <c r="C39">
        <v>477.74835200000001</v>
      </c>
      <c r="D39">
        <v>478.97009300000002</v>
      </c>
      <c r="E39" s="5">
        <f t="shared" si="0"/>
        <v>1.2217410000000086</v>
      </c>
      <c r="F39">
        <f t="shared" si="1"/>
        <v>478.35922249999999</v>
      </c>
      <c r="G39">
        <f>$G$90</f>
        <v>-2.5490166500110742</v>
      </c>
      <c r="H39">
        <f>$G$91</f>
        <v>3.9097939833444189</v>
      </c>
      <c r="I39">
        <f>$E$86</f>
        <v>0.68038866666667208</v>
      </c>
      <c r="J39">
        <f t="shared" si="2"/>
        <v>0.25507667761628045</v>
      </c>
      <c r="O39">
        <f t="shared" si="3"/>
        <v>1.0025572898260882</v>
      </c>
      <c r="Y39" s="5"/>
    </row>
    <row r="40" spans="2:25" x14ac:dyDescent="0.25">
      <c r="B40" s="1">
        <v>39</v>
      </c>
      <c r="C40">
        <v>477.76992799999999</v>
      </c>
      <c r="D40">
        <v>479.05297899999999</v>
      </c>
      <c r="E40" s="5">
        <f t="shared" si="0"/>
        <v>1.2830510000000004</v>
      </c>
      <c r="F40">
        <f t="shared" si="1"/>
        <v>478.41145349999999</v>
      </c>
      <c r="G40">
        <f>$G$90</f>
        <v>-2.5490166500110742</v>
      </c>
      <c r="H40">
        <f>$G$91</f>
        <v>3.9097939833444189</v>
      </c>
      <c r="I40">
        <f>$E$86</f>
        <v>0.68038866666667208</v>
      </c>
      <c r="J40">
        <f t="shared" si="2"/>
        <v>0.26783071105795175</v>
      </c>
      <c r="O40">
        <f t="shared" si="3"/>
        <v>1.002685499703531</v>
      </c>
      <c r="Y40" s="5"/>
    </row>
    <row r="41" spans="2:25" x14ac:dyDescent="0.25">
      <c r="B41" s="1">
        <v>40</v>
      </c>
      <c r="C41">
        <v>477.794983</v>
      </c>
      <c r="D41">
        <v>479.07800300000002</v>
      </c>
      <c r="E41" s="5">
        <f t="shared" si="0"/>
        <v>1.2830200000000218</v>
      </c>
      <c r="F41">
        <f t="shared" si="1"/>
        <v>478.43649300000004</v>
      </c>
      <c r="G41">
        <f>$G$90</f>
        <v>-2.5490166500110742</v>
      </c>
      <c r="H41">
        <f>$G$91</f>
        <v>3.9097939833444189</v>
      </c>
      <c r="I41">
        <f>$E$86</f>
        <v>0.68038866666667208</v>
      </c>
      <c r="J41">
        <f t="shared" si="2"/>
        <v>0.26781025051572277</v>
      </c>
      <c r="O41">
        <f t="shared" si="3"/>
        <v>1.0026852939977398</v>
      </c>
      <c r="Y41" s="5"/>
    </row>
    <row r="42" spans="2:25" x14ac:dyDescent="0.25">
      <c r="B42" s="1">
        <v>41</v>
      </c>
      <c r="C42">
        <v>421.38070699999997</v>
      </c>
      <c r="D42">
        <v>423.05819700000001</v>
      </c>
      <c r="E42" s="5">
        <f t="shared" si="0"/>
        <v>1.6774900000000343</v>
      </c>
      <c r="F42">
        <f t="shared" si="1"/>
        <v>422.21945199999999</v>
      </c>
      <c r="G42">
        <f>$G$90</f>
        <v>-2.5490166500110742</v>
      </c>
      <c r="H42">
        <f>$G$91</f>
        <v>3.9097939833444189</v>
      </c>
      <c r="I42">
        <f>$E$86</f>
        <v>0.68038866666667208</v>
      </c>
      <c r="J42">
        <f t="shared" si="2"/>
        <v>0.39651518677465414</v>
      </c>
      <c r="O42">
        <f t="shared" si="3"/>
        <v>1.0039809368870798</v>
      </c>
      <c r="Y42" s="5"/>
    </row>
    <row r="43" spans="2:25" x14ac:dyDescent="0.25">
      <c r="B43" s="1">
        <v>42</v>
      </c>
      <c r="C43">
        <v>421.02603099999999</v>
      </c>
      <c r="D43">
        <v>422.51736499999998</v>
      </c>
      <c r="E43" s="5">
        <f t="shared" si="0"/>
        <v>1.4913339999999948</v>
      </c>
      <c r="F43">
        <f t="shared" si="1"/>
        <v>421.77169800000001</v>
      </c>
      <c r="G43">
        <f>$G$90</f>
        <v>-2.5490166500110742</v>
      </c>
      <c r="H43">
        <f>$G$91</f>
        <v>3.9097939833444189</v>
      </c>
      <c r="I43">
        <f>$E$86</f>
        <v>0.68038866666667208</v>
      </c>
      <c r="J43">
        <f t="shared" si="2"/>
        <v>0.35296395451107548</v>
      </c>
      <c r="O43">
        <f t="shared" si="3"/>
        <v>1.0035421420296931</v>
      </c>
      <c r="Y43" s="5"/>
    </row>
    <row r="44" spans="2:25" x14ac:dyDescent="0.25">
      <c r="B44" s="1">
        <v>43</v>
      </c>
      <c r="C44">
        <v>420.92205799999999</v>
      </c>
      <c r="D44">
        <v>423.223297</v>
      </c>
      <c r="E44" s="5">
        <f t="shared" si="0"/>
        <v>2.3012390000000096</v>
      </c>
      <c r="F44">
        <f t="shared" si="1"/>
        <v>422.0726775</v>
      </c>
      <c r="G44">
        <f>$G$90</f>
        <v>-2.5490166500110742</v>
      </c>
      <c r="H44">
        <f>$G$91</f>
        <v>3.9097939833444189</v>
      </c>
      <c r="I44">
        <f>$E$86</f>
        <v>0.68038866666667208</v>
      </c>
      <c r="J44">
        <f t="shared" si="2"/>
        <v>0.54374109750390454</v>
      </c>
      <c r="O44">
        <f t="shared" si="3"/>
        <v>1.0054671380514821</v>
      </c>
      <c r="Y44" s="5"/>
    </row>
    <row r="45" spans="2:25" x14ac:dyDescent="0.25">
      <c r="B45" s="1">
        <v>44</v>
      </c>
      <c r="C45">
        <v>422.51007099999998</v>
      </c>
      <c r="D45">
        <v>422.52359000000001</v>
      </c>
      <c r="E45" s="5">
        <f t="shared" si="0"/>
        <v>1.3519000000030701E-2</v>
      </c>
      <c r="F45">
        <f t="shared" si="1"/>
        <v>422.51683049999997</v>
      </c>
      <c r="G45">
        <f>$G$90</f>
        <v>-2.5490166500110742</v>
      </c>
      <c r="H45">
        <f>$G$91</f>
        <v>3.9097939833444189</v>
      </c>
      <c r="I45">
        <f>$E$86</f>
        <v>0.68038866666667208</v>
      </c>
      <c r="J45">
        <f t="shared" si="2"/>
        <v>3.1995846669840848E-3</v>
      </c>
      <c r="O45">
        <f t="shared" si="3"/>
        <v>1.0000319968704368</v>
      </c>
      <c r="Y45" s="5"/>
    </row>
    <row r="46" spans="2:25" x14ac:dyDescent="0.25">
      <c r="B46" s="1">
        <v>45</v>
      </c>
      <c r="C46">
        <v>421.296967</v>
      </c>
      <c r="D46">
        <v>421.98794600000002</v>
      </c>
      <c r="E46" s="5">
        <f t="shared" si="0"/>
        <v>0.6909790000000271</v>
      </c>
      <c r="F46">
        <f t="shared" si="1"/>
        <v>421.64245649999998</v>
      </c>
      <c r="G46">
        <f>$G$90</f>
        <v>-2.5490166500110742</v>
      </c>
      <c r="H46">
        <f>$G$91</f>
        <v>3.9097939833444189</v>
      </c>
      <c r="I46">
        <f>$E$86</f>
        <v>0.68038866666667208</v>
      </c>
      <c r="J46">
        <f t="shared" si="2"/>
        <v>0.16374377670020629</v>
      </c>
      <c r="O46">
        <f t="shared" si="3"/>
        <v>1.0016401233669456</v>
      </c>
      <c r="Y46" s="5"/>
    </row>
    <row r="47" spans="2:25" x14ac:dyDescent="0.25">
      <c r="B47" s="1">
        <v>46</v>
      </c>
      <c r="C47">
        <v>421.02545199999997</v>
      </c>
      <c r="D47">
        <v>422.22506700000002</v>
      </c>
      <c r="E47" s="5">
        <f t="shared" si="0"/>
        <v>1.1996150000000512</v>
      </c>
      <c r="F47">
        <f t="shared" si="1"/>
        <v>421.62525949999997</v>
      </c>
      <c r="G47">
        <f>$G$90</f>
        <v>-2.5490166500110742</v>
      </c>
      <c r="H47">
        <f>$G$91</f>
        <v>3.9097939833444189</v>
      </c>
      <c r="I47">
        <f>$E$86</f>
        <v>0.68038866666667208</v>
      </c>
      <c r="J47">
        <f t="shared" si="2"/>
        <v>0.28411742782672139</v>
      </c>
      <c r="O47">
        <f t="shared" si="3"/>
        <v>1.0028492695496234</v>
      </c>
      <c r="Y47" s="5"/>
    </row>
    <row r="48" spans="2:25" x14ac:dyDescent="0.25">
      <c r="B48" s="1">
        <v>47</v>
      </c>
      <c r="C48">
        <v>421.377411</v>
      </c>
      <c r="D48">
        <v>423.008331</v>
      </c>
      <c r="E48" s="5">
        <f t="shared" si="0"/>
        <v>1.6309200000000033</v>
      </c>
      <c r="F48">
        <f t="shared" si="1"/>
        <v>422.19287099999997</v>
      </c>
      <c r="G48">
        <f>$G$90</f>
        <v>-2.5490166500110742</v>
      </c>
      <c r="H48">
        <f>$G$91</f>
        <v>3.9097939833444189</v>
      </c>
      <c r="I48">
        <f>$E$86</f>
        <v>0.68038866666667208</v>
      </c>
      <c r="J48">
        <f t="shared" si="2"/>
        <v>0.38555269021403815</v>
      </c>
      <c r="O48">
        <f t="shared" si="3"/>
        <v>1.0038704495244051</v>
      </c>
      <c r="Y48" s="5"/>
    </row>
    <row r="49" spans="2:25" x14ac:dyDescent="0.25">
      <c r="B49" s="1">
        <v>48</v>
      </c>
      <c r="C49">
        <v>421.06814600000001</v>
      </c>
      <c r="D49">
        <v>423.17355300000003</v>
      </c>
      <c r="E49" s="5">
        <f t="shared" si="0"/>
        <v>2.1054070000000138</v>
      </c>
      <c r="F49">
        <f t="shared" si="1"/>
        <v>422.12084950000002</v>
      </c>
      <c r="G49">
        <f>$G$90</f>
        <v>-2.5490166500110742</v>
      </c>
      <c r="H49">
        <f>$G$91</f>
        <v>3.9097939833444189</v>
      </c>
      <c r="I49">
        <f>$E$86</f>
        <v>0.68038866666667208</v>
      </c>
      <c r="J49">
        <f t="shared" si="2"/>
        <v>0.49752802014071368</v>
      </c>
      <c r="O49">
        <f t="shared" si="3"/>
        <v>1.0050001573854508</v>
      </c>
      <c r="Y49" s="5"/>
    </row>
    <row r="50" spans="2:25" x14ac:dyDescent="0.25">
      <c r="B50" s="1">
        <v>49</v>
      </c>
      <c r="C50">
        <v>421.10638399999999</v>
      </c>
      <c r="D50">
        <v>422.72994999999997</v>
      </c>
      <c r="E50" s="5">
        <f t="shared" si="0"/>
        <v>1.6235659999999825</v>
      </c>
      <c r="F50">
        <f t="shared" si="1"/>
        <v>421.91816699999998</v>
      </c>
      <c r="G50">
        <f>$G$90</f>
        <v>-2.5490166500110742</v>
      </c>
      <c r="H50">
        <f>$G$91</f>
        <v>3.9097939833444189</v>
      </c>
      <c r="I50">
        <f>$E$86</f>
        <v>0.68038866666667208</v>
      </c>
      <c r="J50">
        <f t="shared" si="2"/>
        <v>0.38406694392010376</v>
      </c>
      <c r="O50">
        <f t="shared" si="3"/>
        <v>1.0038554770520884</v>
      </c>
      <c r="Y50" s="5"/>
    </row>
    <row r="51" spans="2:25" x14ac:dyDescent="0.25">
      <c r="B51" s="1">
        <v>50</v>
      </c>
      <c r="C51">
        <v>420.20742799999999</v>
      </c>
      <c r="D51">
        <v>421.36273199999999</v>
      </c>
      <c r="E51" s="5">
        <f t="shared" si="0"/>
        <v>1.155304000000001</v>
      </c>
      <c r="F51">
        <f t="shared" si="1"/>
        <v>420.78507999999999</v>
      </c>
      <c r="G51">
        <f>$G$90</f>
        <v>-2.5490166500110742</v>
      </c>
      <c r="H51">
        <f>$G$91</f>
        <v>3.9097939833444189</v>
      </c>
      <c r="I51">
        <f>$E$86</f>
        <v>0.68038866666667208</v>
      </c>
      <c r="J51">
        <f t="shared" si="2"/>
        <v>0.27418276754480531</v>
      </c>
      <c r="O51">
        <f t="shared" si="3"/>
        <v>1.0027493659631357</v>
      </c>
      <c r="Y51" s="5"/>
    </row>
    <row r="52" spans="2:25" s="5" customFormat="1" x14ac:dyDescent="0.25">
      <c r="B52" s="1">
        <v>51</v>
      </c>
      <c r="C52" s="5">
        <v>420.48275799999999</v>
      </c>
      <c r="D52" s="5">
        <v>421.96414199999998</v>
      </c>
      <c r="E52" s="5">
        <f t="shared" si="0"/>
        <v>1.4813839999999914</v>
      </c>
      <c r="F52" s="5">
        <f t="shared" si="1"/>
        <v>421.22344999999996</v>
      </c>
      <c r="G52">
        <f>$G$90</f>
        <v>-2.5490166500110742</v>
      </c>
      <c r="H52">
        <f>$G$91</f>
        <v>3.9097939833444189</v>
      </c>
      <c r="I52">
        <f>$E$86</f>
        <v>0.68038866666667208</v>
      </c>
      <c r="J52">
        <f t="shared" si="2"/>
        <v>0.35106869341518393</v>
      </c>
      <c r="O52">
        <f t="shared" si="3"/>
        <v>1.0035230552782857</v>
      </c>
      <c r="W52"/>
      <c r="X52"/>
    </row>
    <row r="53" spans="2:25" s="5" customFormat="1" x14ac:dyDescent="0.25">
      <c r="B53" s="1">
        <v>52</v>
      </c>
      <c r="C53" s="5">
        <v>420.52847300000002</v>
      </c>
      <c r="D53" s="5">
        <v>421.82147200000003</v>
      </c>
      <c r="E53" s="5">
        <f t="shared" si="0"/>
        <v>1.2929990000000089</v>
      </c>
      <c r="F53" s="5">
        <f t="shared" si="1"/>
        <v>421.17497250000002</v>
      </c>
      <c r="G53">
        <f>$G$90</f>
        <v>-2.5490166500110742</v>
      </c>
      <c r="H53">
        <f>$G$91</f>
        <v>3.9097939833444189</v>
      </c>
      <c r="I53">
        <f>$E$86</f>
        <v>0.68038866666667208</v>
      </c>
      <c r="J53">
        <f t="shared" si="2"/>
        <v>0.30652754442998309</v>
      </c>
      <c r="O53">
        <f t="shared" si="3"/>
        <v>1.0030747002474669</v>
      </c>
      <c r="W53"/>
      <c r="X53"/>
    </row>
    <row r="54" spans="2:25" s="5" customFormat="1" x14ac:dyDescent="0.25">
      <c r="B54" s="1">
        <v>53</v>
      </c>
      <c r="C54" s="5">
        <v>419.93905599999999</v>
      </c>
      <c r="D54" s="5">
        <v>421.26266500000003</v>
      </c>
      <c r="E54" s="5">
        <f t="shared" si="0"/>
        <v>1.3236090000000331</v>
      </c>
      <c r="F54" s="5">
        <f t="shared" si="1"/>
        <v>420.60086050000001</v>
      </c>
      <c r="G54">
        <f>$G$90</f>
        <v>-2.5490166500110742</v>
      </c>
      <c r="H54">
        <f>$G$91</f>
        <v>3.9097939833444189</v>
      </c>
      <c r="I54">
        <f>$E$86</f>
        <v>0.68038866666667208</v>
      </c>
      <c r="J54">
        <f t="shared" si="2"/>
        <v>0.31420040510830294</v>
      </c>
      <c r="O54">
        <f t="shared" si="3"/>
        <v>1.0031519073567667</v>
      </c>
      <c r="W54"/>
      <c r="X54"/>
    </row>
    <row r="55" spans="2:25" x14ac:dyDescent="0.25">
      <c r="B55" s="1">
        <v>54</v>
      </c>
      <c r="C55">
        <v>420.23513800000001</v>
      </c>
      <c r="D55">
        <v>421.29003899999998</v>
      </c>
      <c r="E55" s="5">
        <f t="shared" si="0"/>
        <v>1.0549009999999726</v>
      </c>
      <c r="F55">
        <f t="shared" si="1"/>
        <v>420.76258849999999</v>
      </c>
      <c r="G55">
        <f>$G$90</f>
        <v>-2.5490166500110742</v>
      </c>
      <c r="H55">
        <f>$G$91</f>
        <v>3.9097939833444189</v>
      </c>
      <c r="I55">
        <f>$E$86</f>
        <v>0.68038866666667208</v>
      </c>
      <c r="J55">
        <f t="shared" si="2"/>
        <v>0.25039780254571192</v>
      </c>
      <c r="O55">
        <f t="shared" si="3"/>
        <v>1.0025102636705263</v>
      </c>
      <c r="Y55" s="5"/>
    </row>
    <row r="56" spans="2:25" x14ac:dyDescent="0.25">
      <c r="B56" s="1">
        <v>55</v>
      </c>
      <c r="C56">
        <v>420.46072400000003</v>
      </c>
      <c r="D56">
        <v>421.33441199999999</v>
      </c>
      <c r="E56" s="5">
        <f t="shared" si="0"/>
        <v>0.87368799999995872</v>
      </c>
      <c r="F56">
        <f t="shared" si="1"/>
        <v>420.89756799999998</v>
      </c>
      <c r="G56">
        <f>$G$90</f>
        <v>-2.5490166500110742</v>
      </c>
      <c r="H56">
        <f>$G$91</f>
        <v>3.9097939833444189</v>
      </c>
      <c r="I56">
        <f>$E$86</f>
        <v>0.68038866666667208</v>
      </c>
      <c r="J56">
        <f t="shared" si="2"/>
        <v>0.20736212735454393</v>
      </c>
      <c r="O56">
        <f t="shared" si="3"/>
        <v>1.002077930113634</v>
      </c>
      <c r="Y56" s="5"/>
    </row>
    <row r="57" spans="2:25" x14ac:dyDescent="0.25">
      <c r="B57" s="1">
        <v>56</v>
      </c>
      <c r="C57">
        <v>419.94009399999999</v>
      </c>
      <c r="D57">
        <v>422.11163299999998</v>
      </c>
      <c r="E57" s="5">
        <f t="shared" si="0"/>
        <v>2.1715389999999957</v>
      </c>
      <c r="F57">
        <f t="shared" si="1"/>
        <v>421.02586350000001</v>
      </c>
      <c r="G57">
        <f>$G$90</f>
        <v>-2.5490166500110742</v>
      </c>
      <c r="H57">
        <f>$G$91</f>
        <v>3.9097939833444189</v>
      </c>
      <c r="I57">
        <f>$E$86</f>
        <v>0.68038866666667208</v>
      </c>
      <c r="J57">
        <f t="shared" si="2"/>
        <v>0.51444661322565244</v>
      </c>
      <c r="O57">
        <f t="shared" si="3"/>
        <v>1.0051710685191206</v>
      </c>
      <c r="Y57" s="5"/>
    </row>
    <row r="58" spans="2:25" x14ac:dyDescent="0.25">
      <c r="B58" s="1">
        <v>57</v>
      </c>
      <c r="C58">
        <v>420.10025000000002</v>
      </c>
      <c r="D58">
        <v>421.67355300000003</v>
      </c>
      <c r="E58" s="5">
        <f t="shared" si="0"/>
        <v>1.5733030000000099</v>
      </c>
      <c r="F58">
        <f>AVERAGE(C58,D58)</f>
        <v>420.88690150000002</v>
      </c>
      <c r="G58">
        <f>$G$90</f>
        <v>-2.5490166500110742</v>
      </c>
      <c r="H58">
        <f>$G$91</f>
        <v>3.9097939833444189</v>
      </c>
      <c r="I58">
        <f>$E$86</f>
        <v>0.68038866666667208</v>
      </c>
      <c r="J58">
        <f t="shared" si="2"/>
        <v>0.37310924263728007</v>
      </c>
      <c r="O58">
        <f t="shared" si="3"/>
        <v>1.0037450656123152</v>
      </c>
      <c r="Y58" s="5"/>
    </row>
    <row r="59" spans="2:25" x14ac:dyDescent="0.25">
      <c r="B59" s="1">
        <v>58</v>
      </c>
      <c r="C59">
        <v>325.14691199999999</v>
      </c>
      <c r="D59">
        <v>327.376282</v>
      </c>
      <c r="E59" s="5">
        <f t="shared" si="0"/>
        <v>2.2293700000000172</v>
      </c>
      <c r="F59">
        <f t="shared" ref="F59:F85" si="4">AVERAGE(C59,D59)</f>
        <v>326.26159699999999</v>
      </c>
      <c r="G59">
        <f>$G$90</f>
        <v>-2.5490166500110742</v>
      </c>
      <c r="H59">
        <f>$G$91</f>
        <v>3.9097939833444189</v>
      </c>
      <c r="I59">
        <f>$E$86</f>
        <v>0.68038866666667208</v>
      </c>
      <c r="J59">
        <f t="shared" si="2"/>
        <v>0.68098091479944689</v>
      </c>
      <c r="O59">
        <f t="shared" si="3"/>
        <v>1.0068565006085619</v>
      </c>
      <c r="Y59" s="5"/>
    </row>
    <row r="60" spans="2:25" x14ac:dyDescent="0.25">
      <c r="B60" s="1">
        <v>59</v>
      </c>
      <c r="C60">
        <v>325.14862099999999</v>
      </c>
      <c r="D60">
        <v>327.33624300000002</v>
      </c>
      <c r="E60" s="5">
        <f t="shared" si="0"/>
        <v>2.187622000000033</v>
      </c>
      <c r="F60">
        <f t="shared" si="4"/>
        <v>326.24243200000001</v>
      </c>
      <c r="G60">
        <f>$G$90</f>
        <v>-2.5490166500110742</v>
      </c>
      <c r="H60">
        <f>$G$91</f>
        <v>3.9097939833444189</v>
      </c>
      <c r="I60">
        <f>$E$86</f>
        <v>0.68038866666667208</v>
      </c>
      <c r="J60">
        <f>(E60/D60)*100</f>
        <v>0.66831035266694649</v>
      </c>
      <c r="O60">
        <f t="shared" si="3"/>
        <v>1.0067280679009862</v>
      </c>
      <c r="Y60" s="5"/>
    </row>
    <row r="61" spans="2:25" x14ac:dyDescent="0.25">
      <c r="B61" s="1">
        <v>60</v>
      </c>
      <c r="C61">
        <v>325.20306399999998</v>
      </c>
      <c r="D61">
        <v>327.94317599999999</v>
      </c>
      <c r="E61" s="5">
        <f t="shared" si="0"/>
        <v>2.7401120000000105</v>
      </c>
      <c r="F61">
        <f t="shared" si="4"/>
        <v>326.57312000000002</v>
      </c>
      <c r="G61">
        <f>$G$90</f>
        <v>-2.5490166500110742</v>
      </c>
      <c r="H61">
        <f>$G$91</f>
        <v>3.9097939833444189</v>
      </c>
      <c r="I61">
        <f>$E$86</f>
        <v>0.68038866666667208</v>
      </c>
      <c r="J61">
        <f t="shared" si="2"/>
        <v>0.83554475303368125</v>
      </c>
      <c r="O61">
        <f t="shared" si="3"/>
        <v>1.0084258492718261</v>
      </c>
      <c r="Y61" s="5"/>
    </row>
    <row r="62" spans="2:25" x14ac:dyDescent="0.25">
      <c r="B62" s="1">
        <v>61</v>
      </c>
      <c r="C62">
        <v>325.49557499999997</v>
      </c>
      <c r="D62">
        <v>327.45468099999999</v>
      </c>
      <c r="E62" s="5">
        <f t="shared" si="0"/>
        <v>1.9591060000000198</v>
      </c>
      <c r="F62">
        <f t="shared" si="4"/>
        <v>326.47512799999998</v>
      </c>
      <c r="G62">
        <f>$G$90</f>
        <v>-2.5490166500110742</v>
      </c>
      <c r="H62">
        <f>$G$91</f>
        <v>3.9097939833444189</v>
      </c>
      <c r="I62">
        <f>$E$86</f>
        <v>0.68038866666667208</v>
      </c>
      <c r="J62">
        <f t="shared" si="2"/>
        <v>0.59828309493612641</v>
      </c>
      <c r="O62">
        <f t="shared" si="3"/>
        <v>1.0060188406555144</v>
      </c>
      <c r="Y62" s="5"/>
    </row>
    <row r="63" spans="2:25" x14ac:dyDescent="0.25">
      <c r="B63" s="1">
        <v>62</v>
      </c>
      <c r="C63">
        <v>325.34677099999999</v>
      </c>
      <c r="D63">
        <v>327.61730999999997</v>
      </c>
      <c r="E63" s="5">
        <f t="shared" si="0"/>
        <v>2.2705389999999852</v>
      </c>
      <c r="F63">
        <f t="shared" si="4"/>
        <v>326.48204049999998</v>
      </c>
      <c r="G63">
        <f>$G$90</f>
        <v>-2.5490166500110742</v>
      </c>
      <c r="H63">
        <f>$G$91</f>
        <v>3.9097939833444189</v>
      </c>
      <c r="I63">
        <f>$E$86</f>
        <v>0.68038866666667208</v>
      </c>
      <c r="J63">
        <f t="shared" si="2"/>
        <v>0.69304610308899284</v>
      </c>
      <c r="O63">
        <f t="shared" si="3"/>
        <v>1.00697882752308</v>
      </c>
      <c r="Y63" s="5"/>
    </row>
    <row r="64" spans="2:25" x14ac:dyDescent="0.25">
      <c r="B64" s="1">
        <v>63</v>
      </c>
      <c r="C64">
        <v>325.30874599999999</v>
      </c>
      <c r="D64">
        <v>327.762878</v>
      </c>
      <c r="E64" s="5">
        <f t="shared" ref="E64:E84" si="5">D64-C64</f>
        <v>2.4541320000000155</v>
      </c>
      <c r="F64">
        <f t="shared" si="4"/>
        <v>326.53581199999996</v>
      </c>
      <c r="G64">
        <f>$G$90</f>
        <v>-2.5490166500110742</v>
      </c>
      <c r="H64">
        <f>$G$91</f>
        <v>3.9097939833444189</v>
      </c>
      <c r="I64">
        <f>$E$86</f>
        <v>0.68038866666667208</v>
      </c>
      <c r="J64">
        <f t="shared" ref="J64:J85" si="6">(E64/D64)*100</f>
        <v>0.74875227328215477</v>
      </c>
      <c r="O64">
        <f t="shared" si="3"/>
        <v>1.0075440086692291</v>
      </c>
      <c r="Y64" s="5"/>
    </row>
    <row r="65" spans="2:25" x14ac:dyDescent="0.25">
      <c r="B65" s="1">
        <v>64</v>
      </c>
      <c r="C65">
        <v>325.392944</v>
      </c>
      <c r="D65">
        <v>327.97357199999999</v>
      </c>
      <c r="E65" s="5">
        <f t="shared" si="5"/>
        <v>2.5806279999999902</v>
      </c>
      <c r="F65">
        <f t="shared" si="4"/>
        <v>326.68325800000002</v>
      </c>
      <c r="G65">
        <f>$G$90</f>
        <v>-2.5490166500110742</v>
      </c>
      <c r="H65">
        <f>$G$91</f>
        <v>3.9097939833444189</v>
      </c>
      <c r="I65">
        <f>$E$86</f>
        <v>0.68038866666667208</v>
      </c>
      <c r="J65">
        <f t="shared" si="6"/>
        <v>0.78684022748027704</v>
      </c>
      <c r="O65">
        <f t="shared" ref="O65:O85" si="7">D65/C65</f>
        <v>1.0079308050392144</v>
      </c>
      <c r="Y65" s="5"/>
    </row>
    <row r="66" spans="2:25" s="10" customFormat="1" x14ac:dyDescent="0.25">
      <c r="B66" s="1">
        <v>65</v>
      </c>
      <c r="C66" s="10">
        <v>325.35888699999998</v>
      </c>
      <c r="D66" s="10">
        <v>328.344696</v>
      </c>
      <c r="E66" s="5">
        <f t="shared" si="5"/>
        <v>2.9858090000000175</v>
      </c>
      <c r="F66">
        <f t="shared" si="4"/>
        <v>326.85179149999999</v>
      </c>
      <c r="G66">
        <f>$G$90</f>
        <v>-2.5490166500110742</v>
      </c>
      <c r="H66">
        <f>$G$91</f>
        <v>3.9097939833444189</v>
      </c>
      <c r="I66">
        <f>$E$86</f>
        <v>0.68038866666667208</v>
      </c>
      <c r="J66">
        <f t="shared" si="6"/>
        <v>0.9093519817356871</v>
      </c>
      <c r="O66">
        <f t="shared" si="7"/>
        <v>1.0091769707830358</v>
      </c>
      <c r="Y66" s="2"/>
    </row>
    <row r="67" spans="2:25" s="10" customFormat="1" x14ac:dyDescent="0.25">
      <c r="B67" s="1">
        <v>66</v>
      </c>
      <c r="C67" s="10">
        <v>325.35754400000002</v>
      </c>
      <c r="D67" s="10">
        <v>327.773865</v>
      </c>
      <c r="E67" s="5">
        <f t="shared" si="5"/>
        <v>2.4163209999999822</v>
      </c>
      <c r="F67">
        <f t="shared" si="4"/>
        <v>326.56570450000004</v>
      </c>
      <c r="G67">
        <f>$G$90</f>
        <v>-2.5490166500110742</v>
      </c>
      <c r="H67">
        <f>$G$91</f>
        <v>3.9097939833444189</v>
      </c>
      <c r="I67">
        <f>$E$86</f>
        <v>0.68038866666667208</v>
      </c>
      <c r="J67">
        <f t="shared" si="6"/>
        <v>0.73719147803318064</v>
      </c>
      <c r="O67">
        <f t="shared" si="7"/>
        <v>1.007426663510836</v>
      </c>
      <c r="Y67" s="2"/>
    </row>
    <row r="68" spans="2:25" s="10" customFormat="1" x14ac:dyDescent="0.25">
      <c r="B68" s="1">
        <v>67</v>
      </c>
      <c r="C68" s="10">
        <v>330.62823500000002</v>
      </c>
      <c r="D68" s="10">
        <v>330.79870599999998</v>
      </c>
      <c r="E68" s="5">
        <f t="shared" si="5"/>
        <v>0.17047099999996362</v>
      </c>
      <c r="F68">
        <f t="shared" si="4"/>
        <v>330.71347049999997</v>
      </c>
      <c r="G68">
        <f>$G$90</f>
        <v>-2.5490166500110742</v>
      </c>
      <c r="H68">
        <f>$G$91</f>
        <v>3.9097939833444189</v>
      </c>
      <c r="I68">
        <f>$E$86</f>
        <v>0.68038866666667208</v>
      </c>
      <c r="J68">
        <f t="shared" si="6"/>
        <v>5.1533152006937914E-2</v>
      </c>
      <c r="O68">
        <f t="shared" si="7"/>
        <v>1.0005155972235704</v>
      </c>
      <c r="Y68" s="2"/>
    </row>
    <row r="69" spans="2:25" s="10" customFormat="1" x14ac:dyDescent="0.25">
      <c r="B69" s="1">
        <v>68</v>
      </c>
      <c r="C69" s="10">
        <v>330.38696299999998</v>
      </c>
      <c r="D69" s="10">
        <v>331.14041099999997</v>
      </c>
      <c r="E69" s="5">
        <f t="shared" si="5"/>
        <v>0.75344799999999168</v>
      </c>
      <c r="F69">
        <f t="shared" si="4"/>
        <v>330.763687</v>
      </c>
      <c r="G69">
        <f>$G$90</f>
        <v>-2.5490166500110742</v>
      </c>
      <c r="H69">
        <f>$G$91</f>
        <v>3.9097939833444189</v>
      </c>
      <c r="I69">
        <f>$E$86</f>
        <v>0.68038866666667208</v>
      </c>
      <c r="J69">
        <f t="shared" si="6"/>
        <v>0.22753127524504754</v>
      </c>
      <c r="O69">
        <f t="shared" si="7"/>
        <v>1.0022805016068386</v>
      </c>
      <c r="Y69" s="2"/>
    </row>
    <row r="70" spans="2:25" s="10" customFormat="1" x14ac:dyDescent="0.25">
      <c r="B70" s="1">
        <v>69</v>
      </c>
      <c r="C70" s="10">
        <v>330.32720899999998</v>
      </c>
      <c r="D70" s="10">
        <v>331.09036300000002</v>
      </c>
      <c r="E70" s="5">
        <f t="shared" si="5"/>
        <v>0.76315400000004274</v>
      </c>
      <c r="F70">
        <f t="shared" si="4"/>
        <v>330.70878600000003</v>
      </c>
      <c r="G70">
        <f>$G$90</f>
        <v>-2.5490166500110742</v>
      </c>
      <c r="H70">
        <f>$G$91</f>
        <v>3.9097939833444189</v>
      </c>
      <c r="I70">
        <f>$E$86</f>
        <v>0.68038866666667208</v>
      </c>
      <c r="J70">
        <f t="shared" si="6"/>
        <v>0.23049719511166888</v>
      </c>
      <c r="O70">
        <f t="shared" si="7"/>
        <v>1.0023102971211797</v>
      </c>
      <c r="Y70" s="2"/>
    </row>
    <row r="71" spans="2:25" s="10" customFormat="1" x14ac:dyDescent="0.25">
      <c r="B71" s="1">
        <v>70</v>
      </c>
      <c r="C71" s="10">
        <v>330.59442100000001</v>
      </c>
      <c r="D71" s="10">
        <v>331.12408399999998</v>
      </c>
      <c r="E71" s="5">
        <f t="shared" si="5"/>
        <v>0.52966299999997091</v>
      </c>
      <c r="F71">
        <f t="shared" si="4"/>
        <v>330.85925250000003</v>
      </c>
      <c r="G71">
        <f>$G$90</f>
        <v>-2.5490166500110742</v>
      </c>
      <c r="H71">
        <f>$G$91</f>
        <v>3.9097939833444189</v>
      </c>
      <c r="I71">
        <f>$E$86</f>
        <v>0.68038866666667208</v>
      </c>
      <c r="J71">
        <f t="shared" si="6"/>
        <v>0.15995906839563229</v>
      </c>
      <c r="O71">
        <f t="shared" si="7"/>
        <v>1.0016021534737272</v>
      </c>
      <c r="Y71" s="2"/>
    </row>
    <row r="72" spans="2:25" s="10" customFormat="1" x14ac:dyDescent="0.25">
      <c r="B72" s="1">
        <v>71</v>
      </c>
      <c r="C72" s="10">
        <v>330.49527</v>
      </c>
      <c r="D72" s="10">
        <v>330.95281999999997</v>
      </c>
      <c r="E72" s="5">
        <f t="shared" si="5"/>
        <v>0.45754999999996926</v>
      </c>
      <c r="F72">
        <f t="shared" si="4"/>
        <v>330.72404499999999</v>
      </c>
      <c r="G72">
        <f>$G$90</f>
        <v>-2.5490166500110742</v>
      </c>
      <c r="H72">
        <f>$G$91</f>
        <v>3.9097939833444189</v>
      </c>
      <c r="I72">
        <f>$E$86</f>
        <v>0.68038866666667208</v>
      </c>
      <c r="J72">
        <f t="shared" si="6"/>
        <v>0.13825233457746916</v>
      </c>
      <c r="O72">
        <f t="shared" si="7"/>
        <v>1.0013844373627494</v>
      </c>
      <c r="Y72" s="2"/>
    </row>
    <row r="73" spans="2:25" s="10" customFormat="1" x14ac:dyDescent="0.25">
      <c r="B73" s="1">
        <v>72</v>
      </c>
      <c r="C73" s="10">
        <v>329.859039</v>
      </c>
      <c r="D73" s="10">
        <v>330.80969199999998</v>
      </c>
      <c r="E73" s="5">
        <f t="shared" si="5"/>
        <v>0.95065299999998842</v>
      </c>
      <c r="F73">
        <f t="shared" si="4"/>
        <v>330.33436549999999</v>
      </c>
      <c r="G73">
        <f>$G$90</f>
        <v>-2.5490166500110742</v>
      </c>
      <c r="H73">
        <f>$G$91</f>
        <v>3.9097939833444189</v>
      </c>
      <c r="I73">
        <f>$E$86</f>
        <v>0.68038866666667208</v>
      </c>
      <c r="J73">
        <f t="shared" si="6"/>
        <v>0.28737156830338223</v>
      </c>
      <c r="O73">
        <f t="shared" si="7"/>
        <v>1.0028819977250949</v>
      </c>
      <c r="Y73" s="2"/>
    </row>
    <row r="74" spans="2:25" s="10" customFormat="1" x14ac:dyDescent="0.25">
      <c r="B74" s="1">
        <v>73</v>
      </c>
      <c r="C74" s="10">
        <v>330.02001999999999</v>
      </c>
      <c r="D74" s="10">
        <v>330.54437300000001</v>
      </c>
      <c r="E74" s="5">
        <f t="shared" si="5"/>
        <v>0.52435300000001916</v>
      </c>
      <c r="F74">
        <f t="shared" si="4"/>
        <v>330.2821965</v>
      </c>
      <c r="G74">
        <f>$G$90</f>
        <v>-2.5490166500110742</v>
      </c>
      <c r="H74">
        <f>$G$91</f>
        <v>3.9097939833444189</v>
      </c>
      <c r="I74">
        <f>$E$86</f>
        <v>0.68038866666667208</v>
      </c>
      <c r="J74">
        <f t="shared" si="6"/>
        <v>0.15863316481264655</v>
      </c>
      <c r="O74">
        <f t="shared" si="7"/>
        <v>1.0015888520944882</v>
      </c>
      <c r="Y74" s="2"/>
    </row>
    <row r="75" spans="2:25" s="10" customFormat="1" x14ac:dyDescent="0.25">
      <c r="B75" s="1">
        <v>74</v>
      </c>
      <c r="C75" s="10">
        <v>329.73577899999998</v>
      </c>
      <c r="D75" s="10">
        <v>330.41299400000003</v>
      </c>
      <c r="E75" s="5">
        <f t="shared" si="5"/>
        <v>0.67721500000004653</v>
      </c>
      <c r="F75">
        <f t="shared" si="4"/>
        <v>330.0743865</v>
      </c>
      <c r="G75">
        <f>$G$90</f>
        <v>-2.5490166500110742</v>
      </c>
      <c r="H75">
        <f>$G$91</f>
        <v>3.9097939833444189</v>
      </c>
      <c r="I75">
        <f>$E$86</f>
        <v>0.68038866666667208</v>
      </c>
      <c r="J75">
        <f t="shared" si="6"/>
        <v>0.20496015964797271</v>
      </c>
      <c r="O75">
        <f t="shared" si="7"/>
        <v>1.0020538110909707</v>
      </c>
      <c r="Y75" s="2"/>
    </row>
    <row r="76" spans="2:25" s="10" customFormat="1" x14ac:dyDescent="0.25">
      <c r="B76" s="1">
        <v>75</v>
      </c>
      <c r="C76" s="10">
        <v>329.78323399999999</v>
      </c>
      <c r="D76" s="10">
        <v>330.330353</v>
      </c>
      <c r="E76" s="5">
        <f t="shared" si="5"/>
        <v>0.54711900000000924</v>
      </c>
      <c r="F76">
        <f t="shared" si="4"/>
        <v>330.05679350000003</v>
      </c>
      <c r="G76">
        <f>$G$90</f>
        <v>-2.5490166500110742</v>
      </c>
      <c r="H76">
        <f>$G$91</f>
        <v>3.9097939833444189</v>
      </c>
      <c r="I76">
        <f>$E$86</f>
        <v>0.68038866666667208</v>
      </c>
      <c r="J76">
        <f t="shared" si="6"/>
        <v>0.16562783136068918</v>
      </c>
      <c r="O76">
        <f t="shared" si="7"/>
        <v>1.0016590261225955</v>
      </c>
      <c r="Y76" s="2"/>
    </row>
    <row r="77" spans="2:25" s="10" customFormat="1" x14ac:dyDescent="0.25">
      <c r="B77" s="1">
        <v>76</v>
      </c>
      <c r="C77" s="10">
        <v>297.622681</v>
      </c>
      <c r="D77" s="10">
        <v>299.55484000000001</v>
      </c>
      <c r="E77" s="5">
        <f t="shared" si="5"/>
        <v>1.9321590000000128</v>
      </c>
      <c r="F77">
        <f t="shared" si="4"/>
        <v>298.58876050000003</v>
      </c>
      <c r="G77">
        <f>$G$90</f>
        <v>-2.5490166500110742</v>
      </c>
      <c r="H77">
        <f>$G$91</f>
        <v>3.9097939833444189</v>
      </c>
      <c r="I77">
        <f>$E$86</f>
        <v>0.68038866666667208</v>
      </c>
      <c r="J77">
        <f t="shared" si="6"/>
        <v>0.645010109000413</v>
      </c>
      <c r="O77">
        <f t="shared" si="7"/>
        <v>1.0064919749849308</v>
      </c>
      <c r="Y77" s="2"/>
    </row>
    <row r="78" spans="2:25" s="10" customFormat="1" x14ac:dyDescent="0.25">
      <c r="B78" s="1">
        <v>77</v>
      </c>
      <c r="C78" s="10">
        <v>297.43316700000003</v>
      </c>
      <c r="D78" s="10">
        <v>299.89822400000003</v>
      </c>
      <c r="E78" s="5">
        <f t="shared" si="5"/>
        <v>2.4650570000000016</v>
      </c>
      <c r="F78">
        <f t="shared" si="4"/>
        <v>298.66569550000003</v>
      </c>
      <c r="G78">
        <f>$G$90</f>
        <v>-2.5490166500110742</v>
      </c>
      <c r="H78">
        <f>$G$91</f>
        <v>3.9097939833444189</v>
      </c>
      <c r="I78">
        <f>$E$86</f>
        <v>0.68038866666667208</v>
      </c>
      <c r="J78">
        <f t="shared" si="6"/>
        <v>0.82196452087025407</v>
      </c>
      <c r="O78">
        <f t="shared" si="7"/>
        <v>1.0082877677189241</v>
      </c>
      <c r="Y78" s="2"/>
    </row>
    <row r="79" spans="2:25" s="10" customFormat="1" x14ac:dyDescent="0.25">
      <c r="B79" s="1">
        <v>78</v>
      </c>
      <c r="C79" s="10">
        <v>297.53704800000003</v>
      </c>
      <c r="D79" s="10">
        <v>300.24102800000003</v>
      </c>
      <c r="E79" s="5">
        <f t="shared" si="5"/>
        <v>2.7039800000000014</v>
      </c>
      <c r="F79">
        <f t="shared" si="4"/>
        <v>298.88903800000003</v>
      </c>
      <c r="G79">
        <f>$G$90</f>
        <v>-2.5490166500110742</v>
      </c>
      <c r="H79">
        <f>$G$91</f>
        <v>3.9097939833444189</v>
      </c>
      <c r="I79">
        <f>$E$86</f>
        <v>0.68038866666667208</v>
      </c>
      <c r="J79">
        <f t="shared" si="6"/>
        <v>0.90060309812155359</v>
      </c>
      <c r="O79">
        <f t="shared" si="7"/>
        <v>1.0090878766801505</v>
      </c>
      <c r="Y79" s="2"/>
    </row>
    <row r="80" spans="2:25" s="10" customFormat="1" x14ac:dyDescent="0.25">
      <c r="B80" s="1">
        <v>79</v>
      </c>
      <c r="C80" s="10">
        <v>297.64773600000001</v>
      </c>
      <c r="D80" s="10">
        <v>299.19454999999999</v>
      </c>
      <c r="E80" s="5">
        <f t="shared" si="5"/>
        <v>1.5468139999999835</v>
      </c>
      <c r="F80">
        <f t="shared" si="4"/>
        <v>298.42114300000003</v>
      </c>
      <c r="G80">
        <f>$G$90</f>
        <v>-2.5490166500110742</v>
      </c>
      <c r="H80">
        <f>$G$91</f>
        <v>3.9097939833444189</v>
      </c>
      <c r="I80">
        <f>$E$86</f>
        <v>0.68038866666667208</v>
      </c>
      <c r="J80">
        <f t="shared" si="6"/>
        <v>0.5169927059165963</v>
      </c>
      <c r="O80">
        <f t="shared" si="7"/>
        <v>1.0051967941056337</v>
      </c>
      <c r="Y80" s="2"/>
    </row>
    <row r="81" spans="1:33" s="10" customFormat="1" x14ac:dyDescent="0.25">
      <c r="B81" s="1">
        <v>80</v>
      </c>
      <c r="C81" s="10">
        <v>297.66882299999997</v>
      </c>
      <c r="D81" s="10">
        <v>299.450897</v>
      </c>
      <c r="E81" s="5">
        <f t="shared" si="5"/>
        <v>1.7820740000000228</v>
      </c>
      <c r="F81">
        <f t="shared" si="4"/>
        <v>298.55985999999996</v>
      </c>
      <c r="G81">
        <f>$G$90</f>
        <v>-2.5490166500110742</v>
      </c>
      <c r="H81">
        <f>$G$91</f>
        <v>3.9097939833444189</v>
      </c>
      <c r="I81">
        <f>$E$86</f>
        <v>0.68038866666667208</v>
      </c>
      <c r="J81">
        <f t="shared" si="6"/>
        <v>0.59511392948007202</v>
      </c>
      <c r="O81">
        <f t="shared" si="7"/>
        <v>1.0059867673814131</v>
      </c>
      <c r="Y81" s="2"/>
    </row>
    <row r="82" spans="1:33" s="10" customFormat="1" x14ac:dyDescent="0.25">
      <c r="B82" s="1">
        <v>81</v>
      </c>
      <c r="C82" s="10">
        <v>297.23049900000001</v>
      </c>
      <c r="D82" s="10">
        <v>299.56231700000001</v>
      </c>
      <c r="E82" s="5">
        <f t="shared" si="5"/>
        <v>2.3318179999999984</v>
      </c>
      <c r="F82">
        <f t="shared" si="4"/>
        <v>298.39640800000001</v>
      </c>
      <c r="G82">
        <f>$G$90</f>
        <v>-2.5490166500110742</v>
      </c>
      <c r="H82">
        <f>$G$91</f>
        <v>3.9097939833444189</v>
      </c>
      <c r="I82">
        <f>$E$86</f>
        <v>0.68038866666667208</v>
      </c>
      <c r="J82">
        <f t="shared" si="6"/>
        <v>0.77840832029617335</v>
      </c>
      <c r="O82">
        <f t="shared" si="7"/>
        <v>1.0078451505072499</v>
      </c>
      <c r="Y82" s="2"/>
    </row>
    <row r="83" spans="1:33" s="10" customFormat="1" x14ac:dyDescent="0.25">
      <c r="B83" s="1">
        <v>82</v>
      </c>
      <c r="C83" s="10">
        <v>297.35363799999999</v>
      </c>
      <c r="D83" s="10">
        <v>300.743988</v>
      </c>
      <c r="E83" s="5">
        <f t="shared" si="5"/>
        <v>3.3903500000000122</v>
      </c>
      <c r="F83">
        <f t="shared" si="4"/>
        <v>299.048813</v>
      </c>
      <c r="G83">
        <f t="shared" ref="G83:G84" si="8">$G$90</f>
        <v>-2.5490166500110742</v>
      </c>
      <c r="H83">
        <f t="shared" ref="H83:H84" si="9">$G$91</f>
        <v>3.9097939833444189</v>
      </c>
      <c r="I83">
        <f t="shared" ref="I83:I84" si="10">$E$86</f>
        <v>0.68038866666667208</v>
      </c>
      <c r="J83">
        <f t="shared" si="6"/>
        <v>1.1273209557891519</v>
      </c>
      <c r="O83">
        <f t="shared" si="7"/>
        <v>1.0114017438051321</v>
      </c>
      <c r="Y83" s="2"/>
    </row>
    <row r="84" spans="1:33" x14ac:dyDescent="0.25">
      <c r="B84" s="1">
        <v>83</v>
      </c>
      <c r="C84">
        <v>296.929596</v>
      </c>
      <c r="D84">
        <v>300.39038099999999</v>
      </c>
      <c r="E84" s="5">
        <f t="shared" si="5"/>
        <v>3.4607849999999871</v>
      </c>
      <c r="F84">
        <f t="shared" si="4"/>
        <v>298.6599885</v>
      </c>
      <c r="G84">
        <f t="shared" si="8"/>
        <v>-2.5490166500110742</v>
      </c>
      <c r="H84">
        <f t="shared" si="9"/>
        <v>3.9097939833444189</v>
      </c>
      <c r="I84">
        <f t="shared" si="10"/>
        <v>0.68038866666667208</v>
      </c>
      <c r="J84">
        <f t="shared" si="6"/>
        <v>1.1520958122823473</v>
      </c>
      <c r="O84">
        <f t="shared" si="7"/>
        <v>1.0116552376274408</v>
      </c>
      <c r="Y84" s="5"/>
    </row>
    <row r="85" spans="1:33" x14ac:dyDescent="0.25">
      <c r="B85" s="1">
        <v>84</v>
      </c>
      <c r="C85">
        <v>297.13232399999998</v>
      </c>
      <c r="D85">
        <v>300.12213100000002</v>
      </c>
      <c r="E85" s="5">
        <f>D85-C85</f>
        <v>2.9898070000000416</v>
      </c>
      <c r="F85">
        <f t="shared" si="4"/>
        <v>298.6272275</v>
      </c>
      <c r="G85">
        <f>$G$90</f>
        <v>-2.5490166500110742</v>
      </c>
      <c r="H85">
        <f>$G$91</f>
        <v>3.9097939833444189</v>
      </c>
      <c r="I85">
        <f>$E$86</f>
        <v>0.68038866666667208</v>
      </c>
      <c r="J85" s="18">
        <f t="shared" si="6"/>
        <v>0.99619677830424347</v>
      </c>
      <c r="O85">
        <f t="shared" si="7"/>
        <v>1.010062207166663</v>
      </c>
      <c r="Y85" s="5"/>
    </row>
    <row r="86" spans="1:33" s="9" customFormat="1" x14ac:dyDescent="0.25">
      <c r="B86" s="9">
        <f>COUNT(B2:B85)</f>
        <v>84</v>
      </c>
      <c r="E86" s="14">
        <f>AVERAGE(E2:E85)</f>
        <v>0.68038866666667208</v>
      </c>
      <c r="F86" s="9" t="s">
        <v>0</v>
      </c>
      <c r="J86"/>
    </row>
    <row r="87" spans="1:33" x14ac:dyDescent="0.25">
      <c r="A87" s="2"/>
      <c r="E87" s="2">
        <f>STDEV(E2:E85)</f>
        <v>1.6476557738151769</v>
      </c>
      <c r="F87" t="s">
        <v>1</v>
      </c>
      <c r="G87" s="10"/>
      <c r="H87" s="10"/>
    </row>
    <row r="89" spans="1:33" ht="15.75" thickBot="1" x14ac:dyDescent="0.3">
      <c r="F89" t="s">
        <v>4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s="7" t="s">
        <v>2</v>
      </c>
      <c r="G90" s="3">
        <f>E86-(1.96*E87)</f>
        <v>-2.5490166500110742</v>
      </c>
      <c r="H90" t="s">
        <v>17</v>
      </c>
      <c r="I90" s="1" t="s">
        <v>24</v>
      </c>
      <c r="J90" s="15">
        <f>E87/E86</f>
        <v>2.421639063871087</v>
      </c>
      <c r="K90">
        <f>J90*1+0</f>
        <v>2.421639063871087</v>
      </c>
      <c r="L90">
        <f>E86/800</f>
        <v>8.5048583333334005E-4</v>
      </c>
      <c r="M90" t="s">
        <v>25</v>
      </c>
      <c r="N90">
        <f>Q97</f>
        <v>0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ht="15.75" thickBot="1" x14ac:dyDescent="0.3">
      <c r="F91" s="8" t="s">
        <v>3</v>
      </c>
      <c r="G91" s="4">
        <f>E86+(1.96*E87)</f>
        <v>3.9097939833444189</v>
      </c>
      <c r="H91" t="s">
        <v>18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x14ac:dyDescent="0.25">
      <c r="F93" t="s">
        <v>7</v>
      </c>
      <c r="P93">
        <f>(G90-G91)/2</f>
        <v>-3.2294053166777466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x14ac:dyDescent="0.25">
      <c r="F94" s="11" t="s">
        <v>8</v>
      </c>
      <c r="G94">
        <f>((E87)^2)/B86</f>
        <v>3.231868510698202E-2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25">
      <c r="F95" s="11" t="s">
        <v>9</v>
      </c>
      <c r="G95">
        <f>((E87)^2)/(2*(B86-1))</f>
        <v>1.6354033427629457E-2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x14ac:dyDescent="0.25">
      <c r="F96" s="12" t="s">
        <v>10</v>
      </c>
      <c r="G96" s="10" t="s">
        <v>11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E97" s="11" t="s">
        <v>14</v>
      </c>
      <c r="F97" s="12" t="s">
        <v>12</v>
      </c>
      <c r="G97" s="10">
        <f>E87/(SQRT(B86))</f>
        <v>0.17977398339854969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ht="15.75" thickBot="1" x14ac:dyDescent="0.3">
      <c r="F98" s="13" t="s">
        <v>21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" customHeight="1" x14ac:dyDescent="0.25">
      <c r="F99" s="21" t="s">
        <v>15</v>
      </c>
      <c r="G99" s="3">
        <f>E86+(1.984*G97)</f>
        <v>1.0370602497293946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ht="15.75" thickBot="1" x14ac:dyDescent="0.3">
      <c r="F100" s="22"/>
      <c r="G100" s="4">
        <f>E86-(1.984*G97)</f>
        <v>0.32371708360394952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F101" s="23" t="s">
        <v>13</v>
      </c>
      <c r="G101" s="25">
        <f>1.71*G97</f>
        <v>0.30741351161151997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ht="15.75" thickBot="1" x14ac:dyDescent="0.3">
      <c r="F102" s="24"/>
      <c r="G102" s="26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E103" t="s">
        <v>17</v>
      </c>
      <c r="F103" s="27" t="s">
        <v>16</v>
      </c>
      <c r="G103" s="3">
        <f>G90-(1.984*G101)</f>
        <v>-3.1589250570483296</v>
      </c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ht="15.75" thickBot="1" x14ac:dyDescent="0.3">
      <c r="F104" s="28"/>
      <c r="G104" s="4">
        <f>G90+(1.984*G101)</f>
        <v>-1.9391082429738187</v>
      </c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E105" t="s">
        <v>18</v>
      </c>
      <c r="F105" s="27" t="s">
        <v>19</v>
      </c>
      <c r="G105" s="3">
        <f>G91-(1.984*G101)</f>
        <v>3.2998855763071635</v>
      </c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ht="15.75" thickBot="1" x14ac:dyDescent="0.3">
      <c r="F106" s="28"/>
      <c r="G106" s="4">
        <f>G91+(1.984*G101)</f>
        <v>4.5197023903816742</v>
      </c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0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0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17"/>
      <c r="G112" s="17"/>
      <c r="H112" s="17"/>
      <c r="I112" s="17"/>
      <c r="J112" s="17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17"/>
      <c r="G113" s="17"/>
      <c r="H113" s="17"/>
      <c r="I113" s="17"/>
      <c r="J113" s="17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17"/>
      <c r="G116" s="17"/>
      <c r="H116" s="17"/>
      <c r="I116" s="17"/>
      <c r="J116" s="17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17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3:33" x14ac:dyDescent="0.25"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3:33" x14ac:dyDescent="0.25"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21:33" x14ac:dyDescent="0.25"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spans="21:33" x14ac:dyDescent="0.25">
      <c r="AD130" s="10"/>
      <c r="AE130" s="10"/>
    </row>
  </sheetData>
  <mergeCells count="6">
    <mergeCell ref="F108:F109"/>
    <mergeCell ref="F99:F100"/>
    <mergeCell ref="F101:F102"/>
    <mergeCell ref="G101:G102"/>
    <mergeCell ref="F103:F104"/>
    <mergeCell ref="F105:F10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2016-11-14T17:26:18Z</dcterms:modified>
</cp:coreProperties>
</file>